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6C3D755D-96D0-488B-823B-4BEA6E091690}" xr6:coauthVersionLast="47" xr6:coauthVersionMax="47" xr10:uidLastSave="{00000000-0000-0000-0000-000000000000}"/>
  <bookViews>
    <workbookView xWindow="-120" yWindow="-16320"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 name="A①_管理部_入力" sheetId="26" r:id="rId5"/>
    <sheet name="A②_営業部_出力" sheetId="27" r:id="rId6"/>
    <sheet name="A②_購買部_出力" sheetId="28" r:id="rId7"/>
    <sheet name="A②_管理部_出力" sheetId="29" r:id="rId8"/>
    <sheet name="A②_全社_出力" sheetId="30" r:id="rId9"/>
  </sheets>
  <definedNames>
    <definedName name="_xlnm.Print_Area" localSheetId="2">A①_営業部_入力!$B$1:$T$82</definedName>
    <definedName name="_xlnm.Print_Area" localSheetId="4">A①_管理部_入力!$B$1:$T$46</definedName>
    <definedName name="_xlnm.Print_Area" localSheetId="3">A①_購買部_入力!$B$2:$T$86</definedName>
    <definedName name="_xlnm.Print_Area" localSheetId="5">A②_営業部_出力!$B$1:$T$66</definedName>
    <definedName name="_xlnm.Print_Area" localSheetId="7">A②_管理部_出力!$B$1:$T$46</definedName>
    <definedName name="_xlnm.Print_Area" localSheetId="6">A②_購買部_出力!$B$1:$T$50</definedName>
    <definedName name="_xlnm.Print_Area" localSheetId="8">A②_全社_出力!$B$1:$T$107</definedName>
    <definedName name="_xlnm.Print_Area" localSheetId="0">演習の趣旨と利用方法!$B$1:$N$11</definedName>
    <definedName name="_xlnm.Print_Titles" localSheetId="2">A①_営業部_入力!$1:$3</definedName>
    <definedName name="_xlnm.Print_Titles" localSheetId="3">A①_購買部_入力!$1:$3</definedName>
    <definedName name="_xlnm.Print_Titles" localSheetId="8">A②_全社_出力!$1:$3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62" i="30" l="1"/>
  <c r="Q62" i="30"/>
  <c r="P62" i="30"/>
  <c r="O62" i="30"/>
  <c r="N62" i="30"/>
  <c r="M62" i="30"/>
  <c r="R60" i="30"/>
  <c r="Q60" i="30"/>
  <c r="P60" i="30"/>
  <c r="O60" i="30"/>
  <c r="N60" i="30"/>
  <c r="M60" i="30"/>
  <c r="R58" i="30"/>
  <c r="Q58" i="30"/>
  <c r="Q66" i="30" s="1"/>
  <c r="P58" i="30"/>
  <c r="P66" i="30" s="1"/>
  <c r="O58" i="30"/>
  <c r="O66" i="30" s="1"/>
  <c r="N58" i="30"/>
  <c r="N66" i="30" s="1"/>
  <c r="M58" i="30"/>
  <c r="R56" i="30"/>
  <c r="Q56" i="30"/>
  <c r="P56" i="30"/>
  <c r="O56" i="30"/>
  <c r="O64" i="30" s="1"/>
  <c r="N56" i="30"/>
  <c r="M56" i="30"/>
  <c r="R26" i="30"/>
  <c r="Q26" i="30"/>
  <c r="P26" i="30"/>
  <c r="O26" i="30"/>
  <c r="N26" i="30"/>
  <c r="M26" i="30"/>
  <c r="R24" i="30"/>
  <c r="Q24" i="30"/>
  <c r="P24" i="30"/>
  <c r="O24" i="30"/>
  <c r="N24" i="30"/>
  <c r="M24" i="30"/>
  <c r="B11" i="30"/>
  <c r="B9" i="30"/>
  <c r="M2" i="30"/>
  <c r="J2" i="30"/>
  <c r="R42" i="29"/>
  <c r="R82" i="30" s="1"/>
  <c r="Q42" i="29"/>
  <c r="Q82" i="30" s="1"/>
  <c r="P42" i="29"/>
  <c r="P82" i="30" s="1"/>
  <c r="O42" i="29"/>
  <c r="O82" i="30" s="1"/>
  <c r="N42" i="29"/>
  <c r="N82" i="30" s="1"/>
  <c r="M42" i="29"/>
  <c r="M82" i="30" s="1"/>
  <c r="R40" i="29"/>
  <c r="R80" i="30" s="1"/>
  <c r="Q40" i="29"/>
  <c r="Q80" i="30" s="1"/>
  <c r="P40" i="29"/>
  <c r="P80" i="30" s="1"/>
  <c r="O40" i="29"/>
  <c r="O80" i="30" s="1"/>
  <c r="N40" i="29"/>
  <c r="N80" i="30" s="1"/>
  <c r="M40" i="29"/>
  <c r="M80" i="30" s="1"/>
  <c r="R38" i="29"/>
  <c r="R78" i="30" s="1"/>
  <c r="Q38" i="29"/>
  <c r="Q78" i="30" s="1"/>
  <c r="P38" i="29"/>
  <c r="P78" i="30" s="1"/>
  <c r="O38" i="29"/>
  <c r="O78" i="30" s="1"/>
  <c r="N38" i="29"/>
  <c r="N78" i="30" s="1"/>
  <c r="M38" i="29"/>
  <c r="M78" i="30" s="1"/>
  <c r="R36" i="29"/>
  <c r="R76" i="30" s="1"/>
  <c r="Q36" i="29"/>
  <c r="Q76" i="30" s="1"/>
  <c r="P36" i="29"/>
  <c r="P76" i="30" s="1"/>
  <c r="O36" i="29"/>
  <c r="O76" i="30" s="1"/>
  <c r="N36" i="29"/>
  <c r="N76" i="30" s="1"/>
  <c r="M36" i="29"/>
  <c r="M76" i="30" s="1"/>
  <c r="R30" i="29"/>
  <c r="Q30" i="29"/>
  <c r="P30" i="29"/>
  <c r="O30" i="29"/>
  <c r="N30" i="29"/>
  <c r="M30" i="29"/>
  <c r="R28" i="29"/>
  <c r="Q28" i="29"/>
  <c r="P28" i="29"/>
  <c r="O28" i="29"/>
  <c r="N28" i="29"/>
  <c r="M28" i="29"/>
  <c r="R26" i="29"/>
  <c r="R34" i="29" s="1"/>
  <c r="Q26" i="29"/>
  <c r="Q34" i="29" s="1"/>
  <c r="P26" i="29"/>
  <c r="P34" i="29" s="1"/>
  <c r="O26" i="29"/>
  <c r="N26" i="29"/>
  <c r="M26" i="29"/>
  <c r="R24" i="29"/>
  <c r="Q24" i="29"/>
  <c r="P24" i="29"/>
  <c r="P32" i="29" s="1"/>
  <c r="O24" i="29"/>
  <c r="N24" i="29"/>
  <c r="N32" i="29" s="1"/>
  <c r="M24" i="29"/>
  <c r="M32" i="29" s="1"/>
  <c r="B11" i="29"/>
  <c r="B9" i="29"/>
  <c r="G3" i="29"/>
  <c r="M2" i="29"/>
  <c r="J2" i="29"/>
  <c r="R42" i="28"/>
  <c r="Q42" i="28"/>
  <c r="P42" i="28"/>
  <c r="O42" i="28"/>
  <c r="N42" i="28"/>
  <c r="M42" i="28"/>
  <c r="R40" i="28"/>
  <c r="Q40" i="28"/>
  <c r="P40" i="28"/>
  <c r="O40" i="28"/>
  <c r="N40" i="28"/>
  <c r="M40" i="28"/>
  <c r="R38" i="28"/>
  <c r="Q38" i="28"/>
  <c r="P38" i="28"/>
  <c r="O38" i="28"/>
  <c r="N38" i="28"/>
  <c r="M38" i="28"/>
  <c r="R36" i="28"/>
  <c r="Q36" i="28"/>
  <c r="P36" i="28"/>
  <c r="O36" i="28"/>
  <c r="O44" i="28" s="1"/>
  <c r="N36" i="28"/>
  <c r="M36" i="28"/>
  <c r="G3" i="28"/>
  <c r="P46" i="28"/>
  <c r="B11" i="28"/>
  <c r="B9" i="28"/>
  <c r="M2" i="28"/>
  <c r="J2" i="28"/>
  <c r="R54" i="27"/>
  <c r="Q54" i="27"/>
  <c r="P54" i="27"/>
  <c r="O54" i="27"/>
  <c r="N54" i="27"/>
  <c r="M54" i="27"/>
  <c r="R52" i="27"/>
  <c r="Q52" i="27"/>
  <c r="P52" i="27"/>
  <c r="O52" i="27"/>
  <c r="N52" i="27"/>
  <c r="M52" i="27"/>
  <c r="R50" i="27"/>
  <c r="Q50" i="27"/>
  <c r="P50" i="27"/>
  <c r="O50" i="27"/>
  <c r="N50" i="27"/>
  <c r="M50" i="27"/>
  <c r="R48" i="27"/>
  <c r="Q48" i="27"/>
  <c r="P48" i="27"/>
  <c r="O48" i="27"/>
  <c r="N48" i="27"/>
  <c r="M48" i="27"/>
  <c r="R26" i="27"/>
  <c r="Q26" i="27"/>
  <c r="P26" i="27"/>
  <c r="O26" i="27"/>
  <c r="N26" i="27"/>
  <c r="M26" i="27"/>
  <c r="R24" i="27"/>
  <c r="Q24" i="27"/>
  <c r="P24" i="27"/>
  <c r="O24" i="27"/>
  <c r="N24" i="27"/>
  <c r="M24" i="27"/>
  <c r="B11" i="27"/>
  <c r="B9" i="27"/>
  <c r="M2" i="27"/>
  <c r="J2" i="27"/>
  <c r="P58" i="27"/>
  <c r="O58" i="27"/>
  <c r="N56" i="27"/>
  <c r="P46" i="26"/>
  <c r="S42" i="26"/>
  <c r="S40" i="26"/>
  <c r="S38" i="26"/>
  <c r="S36" i="26"/>
  <c r="R34" i="26"/>
  <c r="R46" i="26" s="1"/>
  <c r="Q34" i="26"/>
  <c r="Q46" i="26" s="1"/>
  <c r="P34" i="26"/>
  <c r="O34" i="26"/>
  <c r="O46" i="26" s="1"/>
  <c r="N34" i="26"/>
  <c r="N46" i="26" s="1"/>
  <c r="M34" i="26"/>
  <c r="M46" i="26" s="1"/>
  <c r="R32" i="26"/>
  <c r="R44" i="26" s="1"/>
  <c r="Q32" i="26"/>
  <c r="Q44" i="26" s="1"/>
  <c r="P32" i="26"/>
  <c r="P44" i="26" s="1"/>
  <c r="O32" i="26"/>
  <c r="O44" i="26" s="1"/>
  <c r="N32" i="26"/>
  <c r="N44" i="26" s="1"/>
  <c r="M32" i="26"/>
  <c r="M44" i="26" s="1"/>
  <c r="S30" i="26"/>
  <c r="S28" i="26"/>
  <c r="T30" i="26" s="1"/>
  <c r="S26" i="26"/>
  <c r="S24" i="26"/>
  <c r="B11" i="26"/>
  <c r="B9" i="26"/>
  <c r="M2" i="26"/>
  <c r="J2" i="26"/>
  <c r="S26" i="27" l="1"/>
  <c r="O56" i="27"/>
  <c r="P56" i="27"/>
  <c r="S26" i="30"/>
  <c r="Q32" i="29"/>
  <c r="R32" i="29"/>
  <c r="R44" i="29" s="1"/>
  <c r="N44" i="29"/>
  <c r="P46" i="29"/>
  <c r="M64" i="30"/>
  <c r="M58" i="27"/>
  <c r="M34" i="29"/>
  <c r="N64" i="30"/>
  <c r="N58" i="27"/>
  <c r="N34" i="29"/>
  <c r="O34" i="29"/>
  <c r="O46" i="29" s="1"/>
  <c r="O32" i="29"/>
  <c r="O44" i="29" s="1"/>
  <c r="M46" i="29"/>
  <c r="S54" i="27"/>
  <c r="S78" i="30"/>
  <c r="S76" i="30"/>
  <c r="S82" i="30"/>
  <c r="S80" i="30"/>
  <c r="M66" i="30"/>
  <c r="R64" i="30"/>
  <c r="S42" i="29"/>
  <c r="N46" i="29"/>
  <c r="M44" i="29"/>
  <c r="S40" i="29"/>
  <c r="S32" i="26"/>
  <c r="T34" i="26" s="1"/>
  <c r="S34" i="26"/>
  <c r="T26" i="26"/>
  <c r="P64" i="30"/>
  <c r="R66" i="30"/>
  <c r="Q64" i="30"/>
  <c r="S62" i="30"/>
  <c r="S60" i="30"/>
  <c r="T62" i="30" s="1"/>
  <c r="S24" i="30"/>
  <c r="T26" i="30" s="1"/>
  <c r="S58" i="30"/>
  <c r="S56" i="30"/>
  <c r="S30" i="29"/>
  <c r="R46" i="29"/>
  <c r="Q46" i="29"/>
  <c r="Q44" i="29"/>
  <c r="S28" i="29"/>
  <c r="T30" i="29" s="1"/>
  <c r="S24" i="29"/>
  <c r="S26" i="29"/>
  <c r="P44" i="29"/>
  <c r="S38" i="29"/>
  <c r="S36" i="29"/>
  <c r="R46" i="28"/>
  <c r="M46" i="28"/>
  <c r="N46" i="28"/>
  <c r="P44" i="28"/>
  <c r="R44" i="28"/>
  <c r="S40" i="28"/>
  <c r="Q44" i="28"/>
  <c r="Q46" i="28"/>
  <c r="M44" i="28"/>
  <c r="O46" i="28"/>
  <c r="S42" i="28"/>
  <c r="N44" i="28"/>
  <c r="S38" i="28"/>
  <c r="S36" i="28"/>
  <c r="Q58" i="27"/>
  <c r="R58" i="27"/>
  <c r="S52" i="27"/>
  <c r="Q56" i="27"/>
  <c r="R56" i="27"/>
  <c r="M56" i="27"/>
  <c r="S50" i="27"/>
  <c r="S48" i="27"/>
  <c r="S24" i="27"/>
  <c r="T26" i="27" s="1"/>
  <c r="T42" i="26"/>
  <c r="T38" i="26"/>
  <c r="R58" i="25"/>
  <c r="Q58" i="25"/>
  <c r="P58" i="25"/>
  <c r="O58" i="25"/>
  <c r="N58" i="25"/>
  <c r="M58" i="25"/>
  <c r="R56" i="25"/>
  <c r="Q56" i="25"/>
  <c r="P56" i="25"/>
  <c r="O56" i="25"/>
  <c r="N56" i="25"/>
  <c r="M56" i="25"/>
  <c r="T34" i="25"/>
  <c r="S32" i="25"/>
  <c r="S38" i="25"/>
  <c r="S36" i="25"/>
  <c r="R30" i="25"/>
  <c r="R42" i="25" s="1"/>
  <c r="Q30" i="25"/>
  <c r="Q42" i="25" s="1"/>
  <c r="P30" i="25"/>
  <c r="P42" i="25" s="1"/>
  <c r="O30" i="25"/>
  <c r="O42" i="25" s="1"/>
  <c r="N30" i="25"/>
  <c r="N42" i="25" s="1"/>
  <c r="M30" i="25"/>
  <c r="R28" i="25"/>
  <c r="R40" i="25" s="1"/>
  <c r="Q28" i="25"/>
  <c r="Q40" i="25" s="1"/>
  <c r="P28" i="25"/>
  <c r="P40" i="25" s="1"/>
  <c r="O28" i="25"/>
  <c r="O40" i="25" s="1"/>
  <c r="N28" i="25"/>
  <c r="N40" i="25" s="1"/>
  <c r="M28" i="25"/>
  <c r="M40" i="25" s="1"/>
  <c r="B9" i="25"/>
  <c r="B11" i="25"/>
  <c r="M2" i="25"/>
  <c r="J2" i="25"/>
  <c r="R82" i="25"/>
  <c r="Q82" i="25"/>
  <c r="P82" i="25"/>
  <c r="O82" i="25"/>
  <c r="N82" i="25"/>
  <c r="M82" i="25"/>
  <c r="R80" i="25"/>
  <c r="Q80" i="25"/>
  <c r="P80" i="25"/>
  <c r="O80" i="25"/>
  <c r="N80" i="25"/>
  <c r="M80" i="25"/>
  <c r="S78" i="25"/>
  <c r="S76" i="25"/>
  <c r="S74" i="25"/>
  <c r="S72" i="25"/>
  <c r="M40" i="6"/>
  <c r="R74" i="6"/>
  <c r="Q74" i="6"/>
  <c r="P74" i="6"/>
  <c r="O74" i="6"/>
  <c r="N74" i="6"/>
  <c r="M74" i="6"/>
  <c r="R72" i="6"/>
  <c r="Q72" i="6"/>
  <c r="P72" i="6"/>
  <c r="O72" i="6"/>
  <c r="N72" i="6"/>
  <c r="M72" i="6"/>
  <c r="S70" i="6"/>
  <c r="S68" i="6"/>
  <c r="S66" i="6"/>
  <c r="S64" i="6"/>
  <c r="R50" i="6"/>
  <c r="Q50" i="6"/>
  <c r="P50" i="6"/>
  <c r="O50" i="6"/>
  <c r="N50" i="6"/>
  <c r="M50" i="6"/>
  <c r="R48" i="6"/>
  <c r="Q48" i="6"/>
  <c r="P48" i="6"/>
  <c r="O48" i="6"/>
  <c r="N48" i="6"/>
  <c r="M48" i="6"/>
  <c r="R42" i="6"/>
  <c r="Q42" i="6"/>
  <c r="P42" i="6"/>
  <c r="O42" i="6"/>
  <c r="N42" i="6"/>
  <c r="M42" i="6"/>
  <c r="R40" i="6"/>
  <c r="Q40" i="6"/>
  <c r="P40" i="6"/>
  <c r="P52" i="6" s="1"/>
  <c r="P56" i="6" s="1"/>
  <c r="O40" i="6"/>
  <c r="N40" i="6"/>
  <c r="S66" i="30" l="1"/>
  <c r="R24" i="25"/>
  <c r="R28" i="27"/>
  <c r="N54" i="6"/>
  <c r="N58" i="6" s="1"/>
  <c r="N30" i="27"/>
  <c r="P32" i="27"/>
  <c r="P40" i="30"/>
  <c r="R34" i="27"/>
  <c r="R42" i="30"/>
  <c r="Q28" i="30"/>
  <c r="Q24" i="28"/>
  <c r="Q40" i="30"/>
  <c r="Q32" i="27"/>
  <c r="R28" i="30"/>
  <c r="R24" i="28"/>
  <c r="O54" i="6"/>
  <c r="O58" i="6" s="1"/>
  <c r="O62" i="6" s="1"/>
  <c r="O30" i="27"/>
  <c r="N24" i="25"/>
  <c r="N28" i="27"/>
  <c r="P26" i="25"/>
  <c r="P30" i="27"/>
  <c r="R40" i="30"/>
  <c r="R32" i="27"/>
  <c r="N26" i="25"/>
  <c r="M30" i="30"/>
  <c r="M26" i="28"/>
  <c r="S58" i="27"/>
  <c r="O24" i="25"/>
  <c r="O28" i="27"/>
  <c r="Q26" i="25"/>
  <c r="Q30" i="27"/>
  <c r="M42" i="30"/>
  <c r="M34" i="27"/>
  <c r="O52" i="6"/>
  <c r="O56" i="6" s="1"/>
  <c r="O26" i="25"/>
  <c r="N26" i="28"/>
  <c r="N30" i="30"/>
  <c r="O26" i="28"/>
  <c r="O30" i="30"/>
  <c r="P24" i="25"/>
  <c r="P28" i="27"/>
  <c r="M24" i="28"/>
  <c r="M28" i="30"/>
  <c r="Q24" i="25"/>
  <c r="Q28" i="27"/>
  <c r="Q36" i="27" s="1"/>
  <c r="Q40" i="27" s="1"/>
  <c r="M40" i="30"/>
  <c r="M32" i="27"/>
  <c r="O42" i="30"/>
  <c r="O34" i="27"/>
  <c r="Q54" i="6"/>
  <c r="Q58" i="6" s="1"/>
  <c r="M52" i="6"/>
  <c r="M56" i="6" s="1"/>
  <c r="M28" i="27"/>
  <c r="S28" i="27" s="1"/>
  <c r="N28" i="30"/>
  <c r="N24" i="28"/>
  <c r="P30" i="30"/>
  <c r="P26" i="28"/>
  <c r="R26" i="25"/>
  <c r="R30" i="27"/>
  <c r="P54" i="6"/>
  <c r="P58" i="6" s="1"/>
  <c r="P34" i="27"/>
  <c r="P42" i="30"/>
  <c r="O28" i="30"/>
  <c r="O24" i="28"/>
  <c r="Q30" i="30"/>
  <c r="Q26" i="28"/>
  <c r="N42" i="30"/>
  <c r="N34" i="27"/>
  <c r="N52" i="6"/>
  <c r="N56" i="6" s="1"/>
  <c r="N32" i="27"/>
  <c r="N40" i="30"/>
  <c r="R54" i="6"/>
  <c r="R58" i="6" s="1"/>
  <c r="R78" i="6" s="1"/>
  <c r="R82" i="6" s="1"/>
  <c r="M26" i="25"/>
  <c r="S26" i="25" s="1"/>
  <c r="M30" i="27"/>
  <c r="O32" i="27"/>
  <c r="O40" i="30"/>
  <c r="Q34" i="27"/>
  <c r="Q42" i="30"/>
  <c r="T74" i="25"/>
  <c r="P28" i="30"/>
  <c r="P24" i="28"/>
  <c r="R30" i="30"/>
  <c r="R26" i="28"/>
  <c r="T82" i="30"/>
  <c r="T78" i="30"/>
  <c r="S46" i="29"/>
  <c r="T54" i="27"/>
  <c r="S56" i="27"/>
  <c r="T58" i="27" s="1"/>
  <c r="T42" i="29"/>
  <c r="S64" i="30"/>
  <c r="T66" i="30" s="1"/>
  <c r="T58" i="30"/>
  <c r="S44" i="29"/>
  <c r="T26" i="29"/>
  <c r="S34" i="29"/>
  <c r="S32" i="29"/>
  <c r="T38" i="29"/>
  <c r="S46" i="28"/>
  <c r="S44" i="28"/>
  <c r="T42" i="28"/>
  <c r="T38" i="28"/>
  <c r="T50" i="27"/>
  <c r="Q60" i="27"/>
  <c r="Q64" i="27" s="1"/>
  <c r="Q44" i="27"/>
  <c r="M36" i="27"/>
  <c r="S80" i="25"/>
  <c r="S82" i="25"/>
  <c r="Q78" i="6"/>
  <c r="Q82" i="6" s="1"/>
  <c r="Q62" i="6"/>
  <c r="R62" i="6"/>
  <c r="P76" i="6"/>
  <c r="P80" i="6" s="1"/>
  <c r="P60" i="6"/>
  <c r="M76" i="6"/>
  <c r="M80" i="6" s="1"/>
  <c r="M60" i="6"/>
  <c r="P78" i="6"/>
  <c r="P82" i="6" s="1"/>
  <c r="P62" i="6"/>
  <c r="N76" i="6"/>
  <c r="N80" i="6" s="1"/>
  <c r="N60" i="6"/>
  <c r="N62" i="6"/>
  <c r="N78" i="6"/>
  <c r="N82" i="6" s="1"/>
  <c r="O76" i="6"/>
  <c r="O80" i="6" s="1"/>
  <c r="O60" i="6"/>
  <c r="R52" i="6"/>
  <c r="R56" i="6" s="1"/>
  <c r="M54" i="6"/>
  <c r="Q52" i="6"/>
  <c r="Q56" i="6" s="1"/>
  <c r="M24" i="25"/>
  <c r="S74" i="6"/>
  <c r="T78" i="25"/>
  <c r="S40" i="25"/>
  <c r="M44" i="25"/>
  <c r="S30" i="25"/>
  <c r="M42" i="25"/>
  <c r="S42" i="25" s="1"/>
  <c r="T38" i="25"/>
  <c r="S28" i="25"/>
  <c r="S72" i="6"/>
  <c r="T70" i="6"/>
  <c r="T66" i="6"/>
  <c r="S50" i="6"/>
  <c r="S42" i="6"/>
  <c r="S48" i="6"/>
  <c r="S40" i="6"/>
  <c r="S52" i="6" l="1"/>
  <c r="T74" i="6"/>
  <c r="O78" i="6"/>
  <c r="O82" i="6" s="1"/>
  <c r="R38" i="27"/>
  <c r="R42" i="27" s="1"/>
  <c r="S24" i="25"/>
  <c r="P36" i="27"/>
  <c r="P40" i="27" s="1"/>
  <c r="Q38" i="27"/>
  <c r="Q42" i="27" s="1"/>
  <c r="M38" i="27"/>
  <c r="S30" i="27"/>
  <c r="T30" i="27" s="1"/>
  <c r="T82" i="25"/>
  <c r="S28" i="30"/>
  <c r="O36" i="27"/>
  <c r="O40" i="27" s="1"/>
  <c r="S24" i="28"/>
  <c r="P38" i="27"/>
  <c r="P42" i="27" s="1"/>
  <c r="N38" i="27"/>
  <c r="N42" i="27" s="1"/>
  <c r="N36" i="27"/>
  <c r="N40" i="27" s="1"/>
  <c r="S32" i="27"/>
  <c r="S34" i="27"/>
  <c r="S26" i="28"/>
  <c r="R36" i="27"/>
  <c r="R40" i="27" s="1"/>
  <c r="S40" i="30"/>
  <c r="S42" i="30"/>
  <c r="S30" i="30"/>
  <c r="O38" i="27"/>
  <c r="O42" i="27" s="1"/>
  <c r="T46" i="29"/>
  <c r="T34" i="29"/>
  <c r="T46" i="28"/>
  <c r="M40" i="27"/>
  <c r="M60" i="27" s="1"/>
  <c r="T42" i="25"/>
  <c r="T54" i="6"/>
  <c r="S56" i="6"/>
  <c r="Q76" i="6"/>
  <c r="Q60" i="6"/>
  <c r="S54" i="6"/>
  <c r="M58" i="6"/>
  <c r="R60" i="6"/>
  <c r="R76" i="6"/>
  <c r="R80" i="6" s="1"/>
  <c r="T26" i="25"/>
  <c r="M48" i="25"/>
  <c r="N32" i="25"/>
  <c r="T30" i="25"/>
  <c r="T42" i="6"/>
  <c r="T50" i="6"/>
  <c r="P60" i="27" l="1"/>
  <c r="P64" i="27" s="1"/>
  <c r="P44" i="27"/>
  <c r="T42" i="30"/>
  <c r="R46" i="27"/>
  <c r="R62" i="27"/>
  <c r="R66" i="27" s="1"/>
  <c r="S36" i="27"/>
  <c r="R44" i="27"/>
  <c r="R60" i="27"/>
  <c r="R64" i="27" s="1"/>
  <c r="N60" i="27"/>
  <c r="N64" i="27" s="1"/>
  <c r="N44" i="27"/>
  <c r="P62" i="27"/>
  <c r="P66" i="27" s="1"/>
  <c r="P46" i="27"/>
  <c r="O60" i="27"/>
  <c r="O64" i="27" s="1"/>
  <c r="O44" i="27"/>
  <c r="M42" i="27"/>
  <c r="S38" i="27"/>
  <c r="O62" i="27"/>
  <c r="O66" i="27" s="1"/>
  <c r="O46" i="27"/>
  <c r="Q46" i="27"/>
  <c r="Q62" i="27"/>
  <c r="Q66" i="27" s="1"/>
  <c r="T26" i="28"/>
  <c r="T30" i="30"/>
  <c r="N62" i="27"/>
  <c r="N66" i="27" s="1"/>
  <c r="N46" i="27"/>
  <c r="T34" i="27"/>
  <c r="M64" i="27"/>
  <c r="S40" i="27"/>
  <c r="M44" i="27"/>
  <c r="Q80" i="6"/>
  <c r="S76" i="6"/>
  <c r="S58" i="6"/>
  <c r="T58" i="6" s="1"/>
  <c r="M62" i="6"/>
  <c r="M78" i="6"/>
  <c r="N44" i="25"/>
  <c r="M60" i="25"/>
  <c r="S56" i="25"/>
  <c r="M64" i="25" l="1"/>
  <c r="M84" i="25" s="1"/>
  <c r="M28" i="28"/>
  <c r="M32" i="30"/>
  <c r="S60" i="27"/>
  <c r="S64" i="27" s="1"/>
  <c r="S42" i="27"/>
  <c r="S46" i="27" s="1"/>
  <c r="M46" i="27"/>
  <c r="M62" i="27"/>
  <c r="T38" i="27"/>
  <c r="S44" i="27"/>
  <c r="S78" i="6"/>
  <c r="T78" i="6" s="1"/>
  <c r="M82" i="6"/>
  <c r="M68" i="25"/>
  <c r="O32" i="25"/>
  <c r="N48" i="25"/>
  <c r="T42" i="27" l="1"/>
  <c r="T46" i="27" s="1"/>
  <c r="M32" i="28"/>
  <c r="S62" i="27"/>
  <c r="S66" i="27" s="1"/>
  <c r="M66" i="27"/>
  <c r="M36" i="30"/>
  <c r="N60" i="25"/>
  <c r="O44" i="25"/>
  <c r="S58" i="25"/>
  <c r="M44" i="30" l="1"/>
  <c r="T62" i="27"/>
  <c r="T66" i="27" s="1"/>
  <c r="N64" i="25"/>
  <c r="N84" i="25" s="1"/>
  <c r="N32" i="30"/>
  <c r="N28" i="28"/>
  <c r="M48" i="28"/>
  <c r="N68" i="25"/>
  <c r="O48" i="25"/>
  <c r="P32" i="25"/>
  <c r="T58" i="25"/>
  <c r="M48" i="30" l="1"/>
  <c r="N32" i="28"/>
  <c r="N36" i="30"/>
  <c r="O60" i="25"/>
  <c r="P44" i="25"/>
  <c r="O64" i="25" l="1"/>
  <c r="O84" i="25" s="1"/>
  <c r="O32" i="30"/>
  <c r="O28" i="28"/>
  <c r="N44" i="30"/>
  <c r="N48" i="28"/>
  <c r="M52" i="30"/>
  <c r="M68" i="30"/>
  <c r="S44" i="26"/>
  <c r="O68" i="25"/>
  <c r="Q32" i="25"/>
  <c r="P48" i="25"/>
  <c r="O32" i="28" l="1"/>
  <c r="N48" i="30"/>
  <c r="M84" i="30"/>
  <c r="M72" i="30"/>
  <c r="O36" i="30"/>
  <c r="P60" i="25"/>
  <c r="Q44" i="25"/>
  <c r="M88" i="30" l="1"/>
  <c r="M96" i="30"/>
  <c r="N52" i="30"/>
  <c r="N68" i="30"/>
  <c r="P64" i="25"/>
  <c r="P84" i="25" s="1"/>
  <c r="P28" i="28"/>
  <c r="P32" i="30"/>
  <c r="O48" i="28"/>
  <c r="O44" i="30"/>
  <c r="R32" i="25"/>
  <c r="Q48" i="25"/>
  <c r="P68" i="25" l="1"/>
  <c r="N84" i="30"/>
  <c r="N72" i="30"/>
  <c r="P32" i="28"/>
  <c r="O48" i="30"/>
  <c r="M100" i="30"/>
  <c r="P36" i="30"/>
  <c r="R44" i="25"/>
  <c r="Q60" i="25"/>
  <c r="O68" i="30" l="1"/>
  <c r="O52" i="30"/>
  <c r="P48" i="28"/>
  <c r="P44" i="30"/>
  <c r="Q64" i="25"/>
  <c r="Q84" i="25" s="1"/>
  <c r="Q28" i="28"/>
  <c r="Q32" i="30"/>
  <c r="M104" i="30"/>
  <c r="N96" i="30"/>
  <c r="N100" i="30" s="1"/>
  <c r="N88" i="30"/>
  <c r="M34" i="25"/>
  <c r="R48" i="25"/>
  <c r="S44" i="25"/>
  <c r="N104" i="30" l="1"/>
  <c r="P48" i="30"/>
  <c r="Q36" i="30"/>
  <c r="Q68" i="25"/>
  <c r="Q32" i="28"/>
  <c r="O84" i="30"/>
  <c r="O72" i="30"/>
  <c r="R60" i="25"/>
  <c r="S48" i="25"/>
  <c r="M46" i="25"/>
  <c r="S34" i="25"/>
  <c r="R28" i="28" l="1"/>
  <c r="R32" i="30"/>
  <c r="Q44" i="30"/>
  <c r="O88" i="30"/>
  <c r="O96" i="30"/>
  <c r="P52" i="30"/>
  <c r="P68" i="30"/>
  <c r="Q48" i="28"/>
  <c r="S46" i="26"/>
  <c r="T46" i="26" s="1"/>
  <c r="S60" i="25"/>
  <c r="R64" i="25"/>
  <c r="R84" i="25" s="1"/>
  <c r="S84" i="25" s="1"/>
  <c r="M50" i="25"/>
  <c r="N34" i="25"/>
  <c r="Q48" i="30" l="1"/>
  <c r="R36" i="30"/>
  <c r="S32" i="30"/>
  <c r="O100" i="30"/>
  <c r="P84" i="30"/>
  <c r="P72" i="30"/>
  <c r="R32" i="28"/>
  <c r="S28" i="28"/>
  <c r="R68" i="25"/>
  <c r="S68" i="25" s="1"/>
  <c r="S64" i="25"/>
  <c r="N46" i="25"/>
  <c r="M62" i="25"/>
  <c r="P96" i="30" l="1"/>
  <c r="P88" i="30"/>
  <c r="M66" i="25"/>
  <c r="M86" i="25" s="1"/>
  <c r="M34" i="30"/>
  <c r="M38" i="30" s="1"/>
  <c r="M30" i="28"/>
  <c r="O104" i="30"/>
  <c r="R44" i="30"/>
  <c r="S36" i="30"/>
  <c r="R48" i="28"/>
  <c r="S48" i="28" s="1"/>
  <c r="S32" i="28"/>
  <c r="Q52" i="30"/>
  <c r="Q68" i="30"/>
  <c r="M70" i="25"/>
  <c r="O34" i="25"/>
  <c r="N50" i="25"/>
  <c r="M34" i="28" l="1"/>
  <c r="M46" i="30"/>
  <c r="M50" i="30" s="1"/>
  <c r="R48" i="30"/>
  <c r="S44" i="30"/>
  <c r="Q84" i="30"/>
  <c r="Q72" i="30"/>
  <c r="P100" i="30"/>
  <c r="N62" i="25"/>
  <c r="O46" i="25"/>
  <c r="N66" i="25" l="1"/>
  <c r="N86" i="25" s="1"/>
  <c r="N34" i="30"/>
  <c r="N38" i="30" s="1"/>
  <c r="N30" i="28"/>
  <c r="R52" i="30"/>
  <c r="R68" i="30"/>
  <c r="S48" i="30"/>
  <c r="P104" i="30"/>
  <c r="M50" i="28"/>
  <c r="M70" i="30"/>
  <c r="M54" i="30"/>
  <c r="Q96" i="30"/>
  <c r="Q100" i="30" s="1"/>
  <c r="Q104" i="30" s="1"/>
  <c r="Q88" i="30"/>
  <c r="N70" i="25"/>
  <c r="P34" i="25"/>
  <c r="O50" i="25"/>
  <c r="R84" i="30" l="1"/>
  <c r="R72" i="30"/>
  <c r="S68" i="30"/>
  <c r="M86" i="30"/>
  <c r="M74" i="30"/>
  <c r="N34" i="28"/>
  <c r="N46" i="30"/>
  <c r="N50" i="30" s="1"/>
  <c r="S52" i="30"/>
  <c r="P46" i="25"/>
  <c r="O62" i="25"/>
  <c r="M90" i="30" l="1"/>
  <c r="M98" i="30"/>
  <c r="M102" i="30" s="1"/>
  <c r="N50" i="28"/>
  <c r="S72" i="30"/>
  <c r="O66" i="25"/>
  <c r="O86" i="25" s="1"/>
  <c r="O34" i="30"/>
  <c r="O38" i="30" s="1"/>
  <c r="O30" i="28"/>
  <c r="N54" i="30"/>
  <c r="N70" i="30"/>
  <c r="R96" i="30"/>
  <c r="R88" i="30"/>
  <c r="S84" i="30"/>
  <c r="Q34" i="25"/>
  <c r="P50" i="25"/>
  <c r="O70" i="25" l="1"/>
  <c r="M106" i="30"/>
  <c r="R100" i="30"/>
  <c r="S96" i="30"/>
  <c r="N86" i="30"/>
  <c r="N74" i="30"/>
  <c r="O34" i="28"/>
  <c r="O46" i="30"/>
  <c r="O50" i="30" s="1"/>
  <c r="S88" i="30"/>
  <c r="P62" i="25"/>
  <c r="Q46" i="25"/>
  <c r="O54" i="30" l="1"/>
  <c r="O70" i="30"/>
  <c r="R104" i="30"/>
  <c r="S100" i="30"/>
  <c r="P66" i="25"/>
  <c r="P86" i="25" s="1"/>
  <c r="P34" i="30"/>
  <c r="P38" i="30" s="1"/>
  <c r="P30" i="28"/>
  <c r="N90" i="30"/>
  <c r="N98" i="30"/>
  <c r="O50" i="28"/>
  <c r="R34" i="25"/>
  <c r="Q50" i="25"/>
  <c r="S30" i="6"/>
  <c r="S28" i="6"/>
  <c r="S104" i="30" l="1"/>
  <c r="N102" i="30"/>
  <c r="O86" i="30"/>
  <c r="O74" i="30"/>
  <c r="P46" i="30"/>
  <c r="P50" i="30" s="1"/>
  <c r="P70" i="25"/>
  <c r="P34" i="28"/>
  <c r="Q62" i="25"/>
  <c r="R46" i="25"/>
  <c r="T46" i="25" s="1"/>
  <c r="T30" i="6"/>
  <c r="O90" i="30" l="1"/>
  <c r="O98" i="30"/>
  <c r="Q66" i="25"/>
  <c r="Q86" i="25" s="1"/>
  <c r="Q34" i="30"/>
  <c r="Q30" i="28"/>
  <c r="P50" i="28"/>
  <c r="N106" i="30"/>
  <c r="P54" i="30"/>
  <c r="P70" i="30"/>
  <c r="Q70" i="25"/>
  <c r="S46" i="25"/>
  <c r="R50" i="25"/>
  <c r="S32" i="6"/>
  <c r="S34" i="6"/>
  <c r="Q34" i="28" l="1"/>
  <c r="Q38" i="30"/>
  <c r="P86" i="30"/>
  <c r="P74" i="30"/>
  <c r="O102" i="30"/>
  <c r="S62" i="6"/>
  <c r="S82" i="6"/>
  <c r="S60" i="6"/>
  <c r="S80" i="6"/>
  <c r="R62" i="25"/>
  <c r="S50" i="25"/>
  <c r="T50" i="25" s="1"/>
  <c r="T34" i="6"/>
  <c r="P90" i="30" l="1"/>
  <c r="P98" i="30"/>
  <c r="P102" i="30" s="1"/>
  <c r="Q46" i="30"/>
  <c r="Q50" i="30" s="1"/>
  <c r="O106" i="30"/>
  <c r="R30" i="28"/>
  <c r="R34" i="30"/>
  <c r="Q50" i="28"/>
  <c r="T62" i="6"/>
  <c r="T82" i="6"/>
  <c r="S62" i="25"/>
  <c r="T62" i="25" s="1"/>
  <c r="R66" i="25"/>
  <c r="R86" i="25" s="1"/>
  <c r="S86" i="25" s="1"/>
  <c r="T86" i="25" s="1"/>
  <c r="P106" i="30" l="1"/>
  <c r="Q54" i="30"/>
  <c r="Q70" i="30"/>
  <c r="R38" i="30"/>
  <c r="S34" i="30"/>
  <c r="T34" i="30" s="1"/>
  <c r="R34" i="28"/>
  <c r="S30" i="28"/>
  <c r="T30" i="28" s="1"/>
  <c r="R70" i="25"/>
  <c r="S70" i="25" s="1"/>
  <c r="T70" i="25" s="1"/>
  <c r="S66" i="25"/>
  <c r="T66" i="25" s="1"/>
  <c r="Q86" i="30" l="1"/>
  <c r="Q74" i="30"/>
  <c r="R46" i="30"/>
  <c r="S38" i="30"/>
  <c r="T38" i="30" s="1"/>
  <c r="R50" i="28"/>
  <c r="S50" i="28" s="1"/>
  <c r="T50" i="28" s="1"/>
  <c r="S34" i="28"/>
  <c r="T34" i="28" s="1"/>
  <c r="S46" i="30" l="1"/>
  <c r="T46" i="30" s="1"/>
  <c r="R50" i="30"/>
  <c r="Q90" i="30"/>
  <c r="Q98" i="30"/>
  <c r="Q102" i="30" s="1"/>
  <c r="Q106" i="30" l="1"/>
  <c r="R54" i="30"/>
  <c r="R70" i="30"/>
  <c r="S50" i="30"/>
  <c r="R86" i="30" l="1"/>
  <c r="R74" i="30"/>
  <c r="S70" i="30"/>
  <c r="S54" i="30"/>
  <c r="T50" i="30"/>
  <c r="T54" i="30" s="1"/>
  <c r="S74" i="30" l="1"/>
  <c r="T70" i="30"/>
  <c r="T74" i="30" s="1"/>
  <c r="R90" i="30"/>
  <c r="R98" i="30"/>
  <c r="S86" i="30"/>
  <c r="R102" i="30" l="1"/>
  <c r="S98" i="30"/>
  <c r="T98" i="30" s="1"/>
  <c r="S90" i="30"/>
  <c r="T86" i="30"/>
  <c r="T90" i="30" s="1"/>
  <c r="R106" i="30" l="1"/>
  <c r="S102" i="30"/>
  <c r="S106" i="30" l="1"/>
  <c r="T102" i="30"/>
  <c r="T106" i="30" s="1"/>
</calcChain>
</file>

<file path=xl/sharedStrings.xml><?xml version="1.0" encoding="utf-8"?>
<sst xmlns="http://schemas.openxmlformats.org/spreadsheetml/2006/main" count="1856" uniqueCount="196">
  <si>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</si>
  <si>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</si>
  <si>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</si>
  <si>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</si>
  <si>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</si>
  <si>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</si>
  <si>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</si>
  <si>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</si>
  <si>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</si>
  <si>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</si>
  <si>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</si>
  <si>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</si>
  <si>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</si>
  <si>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</si>
  <si>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</si>
  <si>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</si>
  <si>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</si>
  <si>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</si>
  <si>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</si>
  <si>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</si>
  <si>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</si>
  <si>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</si>
  <si>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</si>
  <si>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</si>
  <si>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</si>
  <si>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</si>
  <si>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</si>
  <si>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</si>
  <si>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</si>
  <si>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</si>
  <si>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</si>
  <si>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</si>
  <si>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</si>
  <si>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</si>
  <si>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</si>
  <si>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</si>
  <si>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</si>
  <si>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</si>
  <si>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</si>
  <si>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</si>
  <si>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</si>
  <si>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</si>
  <si>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</si>
  <si>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</si>
  <si>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</si>
  <si>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</si>
  <si>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</si>
  <si>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</si>
  <si>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</si>
  <si>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</si>
  <si>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</si>
  <si>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</si>
  <si>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</si>
  <si>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</si>
  <si>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</si>
  <si>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</si>
  <si>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</si>
  <si>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</si>
  <si>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</si>
  <si>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</si>
  <si>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</si>
  <si>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</si>
  <si>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</si>
  <si>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</si>
  <si>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</si>
  <si>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</si>
  <si>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</si>
  <si>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</si>
  <si>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</si>
  <si>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</si>
  <si>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</si>
  <si>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</si>
  <si>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</si>
  <si>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</si>
  <si>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</si>
  <si>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</si>
  <si>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</si>
  <si>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</si>
  <si>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</si>
  <si>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</si>
  <si>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</si>
  <si>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</si>
  <si>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</si>
  <si>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</si>
  <si>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</si>
  <si>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</si>
  <si>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</si>
  <si>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</si>
  <si>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</si>
  <si>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</si>
  <si>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</si>
  <si>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</si>
  <si>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</si>
  <si>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</si>
  <si>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</si>
  <si>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</si>
  <si>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</si>
  <si>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</si>
  <si>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</si>
  <si>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</si>
  <si>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</si>
  <si>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</si>
  <si>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</si>
  <si>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</si>
  <si>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</si>
  <si>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</si>
  <si>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</si>
  <si>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</si>
  <si>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</si>
  <si>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</si>
  <si>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</si>
  <si>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②－⑪＝⑬</t>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</si>
  <si>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</si>
  <si>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</si>
  <si>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</si>
  <si>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</si>
  <si>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</si>
  <si>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</si>
  <si>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</si>
  <si>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</si>
  <si>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</si>
  <si>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</si>
  <si>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⑪＋⑮</t>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</si>
  <si>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</si>
  <si>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</si>
  <si>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</si>
  <si>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</si>
  <si>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</si>
  <si>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</si>
  <si>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</si>
  <si>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</si>
  <si>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</si>
  <si>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</si>
  <si>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</si>
  <si>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</si>
  <si>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入力画面</t>
    <rPh sb="0" eb="2">
      <t>ニュウリョク</t>
    </rPh>
    <rPh sb="2" eb="4">
      <t>ガメン</t>
    </rPh>
    <phoneticPr fontId="1"/>
  </si>
  <si>
    <t>第4-２問</t>
    <rPh sb="0" eb="1">
      <t>ダイ</t>
    </rPh>
    <rPh sb="4" eb="5">
      <t>モン</t>
    </rPh>
    <phoneticPr fontId="1"/>
  </si>
  <si>
    <t>部門別月次予算PL（その４-２）</t>
    <rPh sb="0" eb="3">
      <t>ブモンベツ</t>
    </rPh>
    <rPh sb="3" eb="5">
      <t>ゲツジ</t>
    </rPh>
    <rPh sb="5" eb="7">
      <t>ヨサン</t>
    </rPh>
    <phoneticPr fontId="1"/>
  </si>
  <si>
    <t>④</t>
    <phoneticPr fontId="1"/>
  </si>
  <si>
    <t>⓵＋②＝③</t>
    <phoneticPr fontId="1"/>
  </si>
  <si>
    <t>PL_営業外収益</t>
    <rPh sb="3" eb="5">
      <t>エイギョウ</t>
    </rPh>
    <rPh sb="5" eb="8">
      <t>ガイシュウエキ</t>
    </rPh>
    <phoneticPr fontId="1"/>
  </si>
  <si>
    <t>マイナス入力</t>
    <rPh sb="4" eb="6">
      <t>ニュウリョク</t>
    </rPh>
    <phoneticPr fontId="1"/>
  </si>
  <si>
    <t>PL_営業外費用</t>
    <rPh sb="3" eb="6">
      <t>エイギョウガイ</t>
    </rPh>
    <rPh sb="6" eb="8">
      <t>ヒヨウ</t>
    </rPh>
    <phoneticPr fontId="1"/>
  </si>
  <si>
    <t>③＋④＋⑤＝⑥</t>
    <phoneticPr fontId="1"/>
  </si>
  <si>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5">
      <t>カンリブ</t>
    </rPh>
    <rPh sb="216" eb="218">
      <t>ゲツジ</t>
    </rPh>
    <rPh sb="218" eb="222">
      <t>ニュウリョクガメン</t>
    </rPh>
    <rPh sb="222" eb="223">
      <t>オヨ</t>
    </rPh>
    <rPh sb="224" eb="227">
      <t>カクブモン</t>
    </rPh>
    <rPh sb="228" eb="230">
      <t>ゼンシャ</t>
    </rPh>
    <rPh sb="231" eb="233">
      <t>シュツリョク</t>
    </rPh>
    <rPh sb="233" eb="235">
      <t>ガメン</t>
    </rPh>
    <rPh sb="236" eb="238">
      <t>カンセイ</t>
    </rPh>
    <phoneticPr fontId="1"/>
  </si>
  <si>
    <t>【出力画面】＜営業部＞月次部門別損益計画…【1’】(入力画面よりプログラム転記)</t>
    <rPh sb="1" eb="2">
      <t>デ</t>
    </rPh>
    <rPh sb="2" eb="3">
      <t>リョク</t>
    </rPh>
    <rPh sb="3" eb="5">
      <t>ガメン</t>
    </rPh>
    <rPh sb="7" eb="10">
      <t>エイギョウブ</t>
    </rPh>
    <rPh sb="11" eb="13">
      <t>ゲツジ</t>
    </rPh>
    <rPh sb="13" eb="16">
      <t>ブモンベツ</t>
    </rPh>
    <rPh sb="16" eb="18">
      <t>ソンエキ</t>
    </rPh>
    <rPh sb="18" eb="20">
      <t>ケイカク</t>
    </rPh>
    <rPh sb="26" eb="28">
      <t>ニュウリョク</t>
    </rPh>
    <rPh sb="28" eb="30">
      <t>ガメン</t>
    </rPh>
    <rPh sb="37" eb="39">
      <t>テンキ</t>
    </rPh>
    <phoneticPr fontId="1"/>
  </si>
  <si>
    <t>⓵</t>
    <phoneticPr fontId="1"/>
  </si>
  <si>
    <t>②</t>
    <phoneticPr fontId="1"/>
  </si>
  <si>
    <t>②＋③＝④</t>
    <phoneticPr fontId="1"/>
  </si>
  <si>
    <t>⓵－④＝⑤</t>
    <phoneticPr fontId="1"/>
  </si>
  <si>
    <t>⑤÷⓵×100=⑥</t>
    <phoneticPr fontId="1"/>
  </si>
  <si>
    <t>⑦</t>
    <phoneticPr fontId="1"/>
  </si>
  <si>
    <t>⑧</t>
    <phoneticPr fontId="1"/>
  </si>
  <si>
    <t>⑦＋⑧＝⑨</t>
    <phoneticPr fontId="1"/>
  </si>
  <si>
    <t>⑩</t>
    <phoneticPr fontId="1"/>
  </si>
  <si>
    <t>⑤－⑨＝⑩</t>
    <phoneticPr fontId="1"/>
  </si>
  <si>
    <t>⑩÷⓵×100=⑪</t>
    <phoneticPr fontId="1"/>
  </si>
  <si>
    <t>出力画面</t>
    <rPh sb="0" eb="1">
      <t>デ</t>
    </rPh>
    <rPh sb="1" eb="2">
      <t>リョク</t>
    </rPh>
    <rPh sb="2" eb="4">
      <t>ガメン</t>
    </rPh>
    <phoneticPr fontId="1"/>
  </si>
  <si>
    <t>商品仕入高</t>
    <rPh sb="0" eb="2">
      <t>ショウヒン</t>
    </rPh>
    <rPh sb="2" eb="5">
      <t>シイレダカ</t>
    </rPh>
    <phoneticPr fontId="1"/>
  </si>
  <si>
    <t>商品たな卸高の増減</t>
    <rPh sb="0" eb="2">
      <t>ショウヒン</t>
    </rPh>
    <rPh sb="4" eb="5">
      <t>オロシ</t>
    </rPh>
    <rPh sb="5" eb="6">
      <t>ダカ</t>
    </rPh>
    <rPh sb="7" eb="9">
      <t>ゾウゲン</t>
    </rPh>
    <phoneticPr fontId="1"/>
  </si>
  <si>
    <t>③</t>
    <phoneticPr fontId="1"/>
  </si>
  <si>
    <t>商品売上原価</t>
    <rPh sb="0" eb="2">
      <t>ショウヒン</t>
    </rPh>
    <rPh sb="2" eb="4">
      <t>ウリアゲ</t>
    </rPh>
    <rPh sb="4" eb="6">
      <t>ゲンカ</t>
    </rPh>
    <phoneticPr fontId="1"/>
  </si>
  <si>
    <t>【出力画面】＜購買部＞月次部門別損益計画…【2’】(入力画面よりプログラム転記)</t>
    <rPh sb="1" eb="2">
      <t>デ</t>
    </rPh>
    <rPh sb="2" eb="3">
      <t>リョク</t>
    </rPh>
    <rPh sb="3" eb="5">
      <t>ガメン</t>
    </rPh>
    <rPh sb="7" eb="9">
      <t>コウバイ</t>
    </rPh>
    <rPh sb="9" eb="10">
      <t>ブ</t>
    </rPh>
    <rPh sb="11" eb="13">
      <t>ゲツジ</t>
    </rPh>
    <rPh sb="13" eb="16">
      <t>ブモンベツ</t>
    </rPh>
    <rPh sb="16" eb="18">
      <t>ソンエキ</t>
    </rPh>
    <rPh sb="18" eb="20">
      <t>ケイカク</t>
    </rPh>
    <rPh sb="26" eb="28">
      <t>ニュウリョク</t>
    </rPh>
    <rPh sb="28" eb="30">
      <t>ガメン</t>
    </rPh>
    <rPh sb="37" eb="39">
      <t>テンキ</t>
    </rPh>
    <phoneticPr fontId="1"/>
  </si>
  <si>
    <t>④</t>
    <phoneticPr fontId="1"/>
  </si>
  <si>
    <t>A⓵営業部より
プログラム転記</t>
    <rPh sb="2" eb="5">
      <t>エイギョウブ</t>
    </rPh>
    <rPh sb="13" eb="15">
      <t>テンキ</t>
    </rPh>
    <phoneticPr fontId="1"/>
  </si>
  <si>
    <t>A⓵営業部より
プログラム転記</t>
    <rPh sb="13" eb="15">
      <t>テンキ</t>
    </rPh>
    <phoneticPr fontId="1"/>
  </si>
  <si>
    <t>A⓵購買部より
プログラム転記</t>
    <rPh sb="2" eb="4">
      <t>コウバイ</t>
    </rPh>
    <rPh sb="4" eb="5">
      <t>ブ</t>
    </rPh>
    <rPh sb="13" eb="15">
      <t>テンキ</t>
    </rPh>
    <phoneticPr fontId="1"/>
  </si>
  <si>
    <t>⑤</t>
    <phoneticPr fontId="1"/>
  </si>
  <si>
    <t>④＋⑤＝⑥</t>
    <phoneticPr fontId="1"/>
  </si>
  <si>
    <t>③＋⑥＝⑦</t>
    <phoneticPr fontId="1"/>
  </si>
  <si>
    <t>A⓵管理部より
プログラム転記</t>
    <rPh sb="2" eb="4">
      <t>カンリ</t>
    </rPh>
    <rPh sb="4" eb="5">
      <t>ブ</t>
    </rPh>
    <rPh sb="13" eb="15">
      <t>テンキ</t>
    </rPh>
    <phoneticPr fontId="1"/>
  </si>
  <si>
    <t>【出力画面】＜管理部＞月次部門別損益計画…【３’】(入力画面よりプログラム転記)</t>
    <rPh sb="1" eb="2">
      <t>デ</t>
    </rPh>
    <rPh sb="2" eb="3">
      <t>リョク</t>
    </rPh>
    <rPh sb="3" eb="5">
      <t>ガメン</t>
    </rPh>
    <rPh sb="7" eb="10">
      <t>カンリブ</t>
    </rPh>
    <rPh sb="11" eb="13">
      <t>ゲツジ</t>
    </rPh>
    <rPh sb="13" eb="16">
      <t>ブモンベツ</t>
    </rPh>
    <rPh sb="16" eb="18">
      <t>ソンエキ</t>
    </rPh>
    <rPh sb="18" eb="20">
      <t>ケイカク</t>
    </rPh>
    <rPh sb="26" eb="28">
      <t>ニュウリョク</t>
    </rPh>
    <rPh sb="28" eb="30">
      <t>ガメン</t>
    </rPh>
    <rPh sb="37" eb="39">
      <t>テンキ</t>
    </rPh>
    <phoneticPr fontId="1"/>
  </si>
  <si>
    <t>【出力画面】＜全社＞月次部門別損益計画集計(社内勘定の予定売上原価除く)</t>
    <rPh sb="1" eb="2">
      <t>デ</t>
    </rPh>
    <rPh sb="2" eb="3">
      <t>リョク</t>
    </rPh>
    <rPh sb="3" eb="5">
      <t>ガメン</t>
    </rPh>
    <rPh sb="7" eb="9">
      <t>ゼンシャ</t>
    </rPh>
    <rPh sb="10" eb="12">
      <t>ゲツジ</t>
    </rPh>
    <rPh sb="12" eb="15">
      <t>ブモンベツ</t>
    </rPh>
    <rPh sb="15" eb="17">
      <t>ソンエキ</t>
    </rPh>
    <rPh sb="17" eb="19">
      <t>ケイカク</t>
    </rPh>
    <rPh sb="19" eb="21">
      <t>シュウケイ</t>
    </rPh>
    <rPh sb="22" eb="24">
      <t>シャナイ</t>
    </rPh>
    <rPh sb="24" eb="26">
      <t>カンジョウ</t>
    </rPh>
    <rPh sb="27" eb="29">
      <t>ヨテイ</t>
    </rPh>
    <rPh sb="29" eb="31">
      <t>ウリアゲ</t>
    </rPh>
    <rPh sb="31" eb="33">
      <t>ゲンカ</t>
    </rPh>
    <rPh sb="33" eb="34">
      <t>ノゾ</t>
    </rPh>
    <phoneticPr fontId="1"/>
  </si>
  <si>
    <t>A⓵購買部より
プログラム転記</t>
    <phoneticPr fontId="1"/>
  </si>
  <si>
    <t>商品仕入高</t>
    <rPh sb="0" eb="2">
      <t>ショウヒン</t>
    </rPh>
    <rPh sb="2" eb="4">
      <t>シイレ</t>
    </rPh>
    <rPh sb="4" eb="5">
      <t>ダカ</t>
    </rPh>
    <phoneticPr fontId="1"/>
  </si>
  <si>
    <t>商品たな卸高の増減</t>
    <rPh sb="0" eb="2">
      <t>ショウヒン</t>
    </rPh>
    <rPh sb="4" eb="6">
      <t>オロシダカ</t>
    </rPh>
    <rPh sb="7" eb="9">
      <t>ゾウゲン</t>
    </rPh>
    <phoneticPr fontId="1"/>
  </si>
  <si>
    <t>A⓵営業部＋購買部＋
管理部より
プログラム集計転記</t>
    <rPh sb="6" eb="9">
      <t>コウバイブ</t>
    </rPh>
    <rPh sb="11" eb="14">
      <t>カンリブ</t>
    </rPh>
    <rPh sb="22" eb="24">
      <t>シュウケイ</t>
    </rPh>
    <rPh sb="24" eb="26">
      <t>テンキ</t>
    </rPh>
    <phoneticPr fontId="1"/>
  </si>
  <si>
    <t>⓵</t>
    <phoneticPr fontId="1"/>
  </si>
  <si>
    <t>⑬</t>
    <phoneticPr fontId="1"/>
  </si>
  <si>
    <t>経常利益</t>
    <rPh sb="0" eb="2">
      <t>ケイジョウ</t>
    </rPh>
    <rPh sb="2" eb="4">
      <t>リエキ</t>
    </rPh>
    <phoneticPr fontId="1"/>
  </si>
  <si>
    <t>⑭÷⓵×100=⑮</t>
    <phoneticPr fontId="1"/>
  </si>
  <si>
    <t>⑪-⑫-⑬＝⑭</t>
    <phoneticPr fontId="1"/>
  </si>
  <si>
    <t>経常利益率</t>
    <rPh sb="0" eb="2">
      <t>ケイジョウ</t>
    </rPh>
    <rPh sb="2" eb="4">
      <t>リエキ</t>
    </rPh>
    <rPh sb="4" eb="5">
      <t>リツ</t>
    </rPh>
    <phoneticPr fontId="1"/>
  </si>
  <si>
    <t>実効税率</t>
    <rPh sb="0" eb="2">
      <t>ジッコウ</t>
    </rPh>
    <rPh sb="2" eb="3">
      <t>ゼイ</t>
    </rPh>
    <rPh sb="3" eb="4">
      <t>リリツ</t>
    </rPh>
    <phoneticPr fontId="1"/>
  </si>
  <si>
    <t>営業外収益</t>
    <rPh sb="0" eb="2">
      <t>エイギョウ</t>
    </rPh>
    <rPh sb="2" eb="5">
      <t>ガイシュウエキ</t>
    </rPh>
    <phoneticPr fontId="1"/>
  </si>
  <si>
    <t>営業外費用</t>
    <rPh sb="0" eb="3">
      <t>エイギョウガイ</t>
    </rPh>
    <rPh sb="3" eb="5">
      <t>ヒヨウ</t>
    </rPh>
    <phoneticPr fontId="1"/>
  </si>
  <si>
    <t>⑰</t>
    <phoneticPr fontId="1"/>
  </si>
  <si>
    <t>法人税等</t>
    <rPh sb="0" eb="3">
      <t>ホウジンゼイ</t>
    </rPh>
    <rPh sb="3" eb="4">
      <t>ナド</t>
    </rPh>
    <phoneticPr fontId="1"/>
  </si>
  <si>
    <t>⑮×⑯÷100=⑰</t>
    <phoneticPr fontId="1"/>
  </si>
  <si>
    <t>⑱</t>
    <phoneticPr fontId="1"/>
  </si>
  <si>
    <t>⑲</t>
    <phoneticPr fontId="1"/>
  </si>
  <si>
    <t>当期純利益</t>
    <rPh sb="0" eb="5">
      <t>トウキジュンリエキ</t>
    </rPh>
    <phoneticPr fontId="1"/>
  </si>
  <si>
    <t>⑭-⑰＝⑱</t>
    <phoneticPr fontId="1"/>
  </si>
  <si>
    <t>⑱÷⓵×100=⑲</t>
    <phoneticPr fontId="1"/>
  </si>
  <si>
    <t>当期純利益率</t>
    <rPh sb="0" eb="3">
      <t>トウキジュン</t>
    </rPh>
    <rPh sb="3" eb="5">
      <t>リエキ</t>
    </rPh>
    <rPh sb="5" eb="6">
      <t>リリツ</t>
    </rPh>
    <phoneticPr fontId="1"/>
  </si>
  <si>
    <t>【入力画面】＜管理部＞月次部門別損益計画…【３】(管理部の予算基礎資料より入力)</t>
    <rPh sb="1" eb="3">
      <t>ニュウリョク</t>
    </rPh>
    <rPh sb="3" eb="5">
      <t>ガメン</t>
    </rPh>
    <rPh sb="7" eb="9">
      <t>カンリ</t>
    </rPh>
    <rPh sb="9" eb="10">
      <t>ブ</t>
    </rPh>
    <rPh sb="11" eb="13">
      <t>ゲツジ</t>
    </rPh>
    <rPh sb="13" eb="16">
      <t>ブモンベツ</t>
    </rPh>
    <rPh sb="16" eb="18">
      <t>ソンエキ</t>
    </rPh>
    <rPh sb="18" eb="20">
      <t>ケイカク</t>
    </rPh>
    <rPh sb="25" eb="27">
      <t>カンリ</t>
    </rPh>
    <rPh sb="27" eb="28">
      <t>ブ</t>
    </rPh>
    <rPh sb="29" eb="35">
      <t>ヨサンキソシリョウ</t>
    </rPh>
    <rPh sb="37" eb="39">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</si>
</sst>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quot;第&quot;#&quot;回&quot;"/>
    <numFmt numFmtId="179" formatCode="#,##0.0;&quot;△ &quot;#,##0.0"/>
  </numFmts>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36">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9" fontId="8" fillId="0" borderId="1" xfId="0" applyNumberFormat="1" applyFont="1" applyBorder="1">
      <alignment vertical="center"/>
    </xf>
    <xf numFmtId="0" fontId="3" fillId="2" borderId="27" xfId="0" applyFont="1" applyFill="1" applyBorder="1" applyAlignment="1">
      <alignment horizontal="center"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178" fontId="13" fillId="5" borderId="0" xfId="0" applyNumberFormat="1" applyFont="1" applyFill="1" applyAlignment="1">
      <alignment horizontal="left"/>
    </xf>
    <xf numFmtId="0" fontId="3" fillId="0" borderId="12" xfId="0" applyFont="1" applyBorder="1" applyAlignment="1">
      <alignment horizontal="center" vertical="center" wrapText="1"/>
    </xf>
    <xf numFmtId="0" fontId="7"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176" fontId="8" fillId="0" borderId="32" xfId="0" applyNumberFormat="1" applyFont="1" applyBorder="1">
      <alignment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176" fontId="8" fillId="2" borderId="32" xfId="0" applyNumberFormat="1" applyFont="1" applyFill="1" applyBorder="1">
      <alignment vertical="center"/>
    </xf>
    <xf numFmtId="179" fontId="8" fillId="0" borderId="32" xfId="0" applyNumberFormat="1" applyFont="1" applyBorder="1">
      <alignment vertical="center"/>
    </xf>
    <xf numFmtId="176" fontId="8" fillId="10" borderId="32" xfId="0" applyNumberFormat="1" applyFont="1" applyFill="1" applyBorder="1">
      <alignment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55" t="s">
        <v>31</v>
      </c>
      <c r="D1" s="55"/>
      <c r="E1" s="55"/>
      <c r="F1" s="55"/>
      <c r="G1" s="55"/>
      <c r="H1" s="55"/>
      <c r="I1" s="55"/>
      <c r="J1" s="55"/>
      <c r="K1" s="55"/>
      <c r="L1" s="55"/>
      <c r="M1" s="55"/>
      <c r="N1" s="13"/>
    </row>
    <row r="2" spans="2:16" ht="31.5" x14ac:dyDescent="0.55000000000000004">
      <c r="B2" s="13"/>
      <c r="C2" s="54" t="s">
        <v>29</v>
      </c>
      <c r="D2" s="54"/>
      <c r="E2" s="54"/>
      <c r="F2" s="54"/>
      <c r="G2" s="54"/>
      <c r="H2" s="54"/>
      <c r="I2" s="54"/>
      <c r="J2" s="54"/>
      <c r="K2" s="54"/>
      <c r="L2" s="54"/>
      <c r="M2" s="54"/>
      <c r="N2" s="13"/>
    </row>
    <row r="3" spans="2:16" x14ac:dyDescent="0.55000000000000004">
      <c r="B3" s="23"/>
      <c r="C3" s="24"/>
      <c r="D3" s="24"/>
      <c r="E3" s="24"/>
      <c r="F3" s="24"/>
      <c r="G3" s="24"/>
      <c r="H3" s="24"/>
      <c r="I3" s="24"/>
      <c r="J3" s="24"/>
      <c r="K3" s="24"/>
      <c r="L3" s="24"/>
      <c r="M3" s="24"/>
      <c r="N3" s="25"/>
    </row>
    <row r="4" spans="2:16" ht="80.5" customHeight="1" x14ac:dyDescent="0.6">
      <c r="B4" s="26"/>
      <c r="C4" s="56" t="s">
        <v>32</v>
      </c>
      <c r="D4" s="57"/>
      <c r="E4" s="57"/>
      <c r="F4" s="57"/>
      <c r="G4" s="57"/>
      <c r="H4" s="57"/>
      <c r="I4" s="57"/>
      <c r="J4" s="57"/>
      <c r="K4" s="57"/>
      <c r="L4" s="57"/>
      <c r="M4" s="57"/>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33</v>
      </c>
      <c r="D6" s="21"/>
      <c r="E6" s="21"/>
      <c r="F6" s="21"/>
      <c r="G6" s="21"/>
      <c r="H6" s="21"/>
      <c r="I6" s="21"/>
      <c r="J6" s="21"/>
      <c r="K6" s="21"/>
      <c r="L6" s="21"/>
      <c r="M6" s="21"/>
      <c r="N6" s="22"/>
    </row>
    <row r="7" spans="2:16" ht="251" customHeight="1" x14ac:dyDescent="0.55000000000000004">
      <c r="B7" s="14"/>
      <c r="C7" s="58" t="s">
        <v>36</v>
      </c>
      <c r="D7" s="59"/>
      <c r="E7" s="59"/>
      <c r="F7" s="59"/>
      <c r="G7" s="59"/>
      <c r="H7" s="59"/>
      <c r="I7" s="59"/>
      <c r="J7" s="59"/>
      <c r="K7" s="59"/>
      <c r="L7" s="59"/>
      <c r="M7" s="59"/>
      <c r="N7" s="16"/>
    </row>
    <row r="8" spans="2:16" ht="331" customHeight="1" x14ac:dyDescent="0.55000000000000004">
      <c r="B8" s="14"/>
      <c r="C8" s="58" t="s">
        <v>37</v>
      </c>
      <c r="D8" s="58"/>
      <c r="E8" s="58"/>
      <c r="F8" s="58"/>
      <c r="G8" s="58"/>
      <c r="H8" s="58"/>
      <c r="I8" s="58"/>
      <c r="J8" s="58"/>
      <c r="K8" s="58"/>
      <c r="L8" s="58"/>
      <c r="M8" s="58"/>
      <c r="N8" s="16"/>
    </row>
    <row r="9" spans="2:16" ht="22.5" x14ac:dyDescent="0.55000000000000004">
      <c r="B9" s="19"/>
      <c r="C9" s="20" t="s">
        <v>30</v>
      </c>
      <c r="D9" s="21"/>
      <c r="E9" s="21"/>
      <c r="F9" s="21"/>
      <c r="G9" s="21"/>
      <c r="H9" s="21"/>
      <c r="I9" s="21"/>
      <c r="J9" s="21"/>
      <c r="K9" s="21"/>
      <c r="L9" s="21"/>
      <c r="M9" s="21"/>
      <c r="N9" s="22"/>
    </row>
    <row r="10" spans="2:16" ht="409.6" customHeight="1" x14ac:dyDescent="0.55000000000000004">
      <c r="B10" s="14"/>
      <c r="C10" s="58" t="s">
        <v>38</v>
      </c>
      <c r="D10" s="59"/>
      <c r="E10" s="59"/>
      <c r="F10" s="59"/>
      <c r="G10" s="59"/>
      <c r="H10" s="59"/>
      <c r="I10" s="59"/>
      <c r="J10" s="59"/>
      <c r="K10" s="59"/>
      <c r="L10" s="59"/>
      <c r="M10" s="59"/>
      <c r="N10" s="16"/>
    </row>
    <row r="11" spans="2:16" ht="139.75" customHeight="1" x14ac:dyDescent="0.55000000000000004">
      <c r="B11" s="17"/>
      <c r="C11" s="52" t="s">
        <v>39</v>
      </c>
      <c r="D11" s="53"/>
      <c r="E11" s="53"/>
      <c r="F11" s="53"/>
      <c r="G11" s="53"/>
      <c r="H11" s="53"/>
      <c r="I11" s="53"/>
      <c r="J11" s="53"/>
      <c r="K11" s="53"/>
      <c r="L11" s="53"/>
      <c r="M11" s="53"/>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77" t="s">
        <v>28</v>
      </c>
      <c r="C2" s="77"/>
      <c r="D2" s="77"/>
      <c r="E2" s="77"/>
      <c r="F2" s="77"/>
      <c r="G2" s="77"/>
      <c r="H2" s="77"/>
      <c r="I2" s="77"/>
      <c r="J2" s="78" t="s">
        <v>136</v>
      </c>
      <c r="K2" s="78"/>
      <c r="L2" s="78"/>
      <c r="M2" s="40" t="s">
        <v>137</v>
      </c>
      <c r="N2" s="40"/>
      <c r="O2" s="40"/>
      <c r="P2" s="40"/>
      <c r="Q2" s="40"/>
      <c r="R2" s="40"/>
      <c r="S2" s="40"/>
      <c r="T2" s="7"/>
    </row>
    <row r="3" spans="2:20" ht="31.5" x14ac:dyDescent="1.05">
      <c r="B3" s="8"/>
      <c r="C3" s="30" t="s">
        <v>35</v>
      </c>
      <c r="D3" s="8"/>
      <c r="E3" s="8"/>
      <c r="F3" s="8"/>
      <c r="G3" s="30" t="s">
        <v>53</v>
      </c>
      <c r="H3" s="8"/>
      <c r="I3" s="8"/>
      <c r="J3" s="41" t="s">
        <v>54</v>
      </c>
      <c r="K3" s="9"/>
      <c r="L3" s="9"/>
      <c r="M3" s="9"/>
      <c r="N3" s="9"/>
      <c r="O3" s="9"/>
      <c r="P3" s="9"/>
      <c r="Q3" s="9"/>
      <c r="R3" s="9"/>
      <c r="S3" s="9"/>
      <c r="T3" s="10"/>
    </row>
    <row r="4" spans="2:20" ht="22.5" x14ac:dyDescent="0.55000000000000004">
      <c r="B4" s="79" t="s">
        <v>0</v>
      </c>
      <c r="C4" s="80"/>
      <c r="D4" s="80"/>
      <c r="E4" s="80"/>
      <c r="F4" s="80"/>
      <c r="G4" s="80"/>
      <c r="H4" s="80"/>
      <c r="I4" s="80"/>
      <c r="J4" s="80"/>
      <c r="K4" s="80"/>
      <c r="L4" s="80"/>
      <c r="M4" s="80"/>
      <c r="N4" s="80"/>
      <c r="O4" s="80"/>
      <c r="P4" s="80"/>
      <c r="Q4" s="80"/>
      <c r="R4" s="80"/>
      <c r="S4" s="80"/>
      <c r="T4" s="81"/>
    </row>
    <row r="5" spans="2:20" ht="67.75" customHeight="1" x14ac:dyDescent="0.55000000000000004">
      <c r="B5" s="82" t="s">
        <v>56</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2">
        <v>1</v>
      </c>
      <c r="C7" s="73" t="s">
        <v>52</v>
      </c>
      <c r="D7" s="74"/>
      <c r="E7" s="75"/>
      <c r="F7" s="11">
        <v>1</v>
      </c>
      <c r="G7" s="76" t="s">
        <v>24</v>
      </c>
      <c r="H7" s="76"/>
      <c r="I7" s="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2" t="s">
        <v>57</v>
      </c>
      <c r="C9" s="83"/>
      <c r="D9" s="83"/>
      <c r="E9" s="83"/>
      <c r="F9" s="83"/>
      <c r="G9" s="83"/>
      <c r="H9" s="83"/>
      <c r="I9" s="83"/>
      <c r="J9" s="83"/>
      <c r="K9" s="83"/>
      <c r="L9" s="83"/>
      <c r="M9" s="83"/>
      <c r="N9" s="83"/>
      <c r="O9" s="83"/>
      <c r="P9" s="83"/>
      <c r="Q9" s="83"/>
      <c r="R9" s="83"/>
      <c r="S9" s="83"/>
      <c r="T9" s="8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82" t="s">
        <v>144</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58</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3" t="s">
        <v>59</v>
      </c>
      <c r="E15" s="104"/>
      <c r="F15" s="47"/>
      <c r="G15" s="47" t="s">
        <v>72</v>
      </c>
      <c r="H15" s="47"/>
      <c r="I15" s="47"/>
      <c r="J15" s="47"/>
      <c r="K15" s="47"/>
      <c r="L15" s="47"/>
      <c r="M15" s="47"/>
      <c r="N15" s="47"/>
      <c r="O15" s="47"/>
      <c r="P15" s="47"/>
      <c r="Q15" s="47"/>
      <c r="R15" s="47"/>
      <c r="S15" s="47"/>
      <c r="T15" s="48"/>
    </row>
    <row r="16" spans="2:20" ht="19.75" customHeight="1" thickBot="1" x14ac:dyDescent="0.6">
      <c r="B16" s="46"/>
      <c r="C16" s="47"/>
      <c r="D16" s="105" t="s">
        <v>61</v>
      </c>
      <c r="E16" s="106"/>
      <c r="F16" s="47"/>
      <c r="G16" s="47" t="s">
        <v>96</v>
      </c>
      <c r="H16" s="47"/>
      <c r="I16" s="47"/>
      <c r="J16" s="47"/>
      <c r="K16" s="47"/>
      <c r="L16" s="47"/>
      <c r="M16" s="47"/>
      <c r="N16" s="47"/>
      <c r="O16" s="47"/>
      <c r="P16" s="47"/>
      <c r="Q16" s="47"/>
      <c r="R16" s="47"/>
      <c r="S16" s="47"/>
      <c r="T16" s="48"/>
    </row>
    <row r="17" spans="2:20" ht="19.75" customHeight="1" thickBot="1" x14ac:dyDescent="0.6">
      <c r="B17" s="46"/>
      <c r="C17" s="47"/>
      <c r="D17" s="95" t="s">
        <v>62</v>
      </c>
      <c r="E17" s="96"/>
      <c r="F17" s="47"/>
      <c r="G17" s="47" t="s">
        <v>96</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95" t="s">
        <v>63</v>
      </c>
      <c r="C19" s="96"/>
      <c r="D19" s="47"/>
      <c r="E19" s="47"/>
      <c r="F19" s="47"/>
      <c r="G19" s="47"/>
      <c r="H19" s="47"/>
      <c r="I19" s="47"/>
      <c r="J19" s="47"/>
      <c r="K19" s="47"/>
      <c r="L19" s="47"/>
      <c r="M19" s="47"/>
      <c r="N19" s="47"/>
      <c r="O19" s="47"/>
      <c r="P19" s="47"/>
      <c r="Q19" s="47"/>
      <c r="R19" s="47"/>
      <c r="S19" s="47"/>
      <c r="T19" s="48"/>
    </row>
    <row r="20" spans="2:20" ht="19.75" customHeight="1" thickBot="1" x14ac:dyDescent="0.6">
      <c r="B20" s="103" t="s">
        <v>64</v>
      </c>
      <c r="C20" s="104"/>
      <c r="D20" s="105" t="s">
        <v>65</v>
      </c>
      <c r="E20" s="107"/>
      <c r="F20" s="107"/>
      <c r="G20" s="106"/>
      <c r="H20" s="95" t="s">
        <v>66</v>
      </c>
      <c r="I20" s="108"/>
      <c r="J20" s="108"/>
      <c r="K20" s="96"/>
      <c r="L20" s="95" t="s">
        <v>67</v>
      </c>
      <c r="M20" s="96"/>
      <c r="N20" s="95" t="s">
        <v>68</v>
      </c>
      <c r="O20" s="96"/>
      <c r="P20" s="95" t="s">
        <v>69</v>
      </c>
      <c r="Q20" s="96"/>
      <c r="R20" s="95" t="s">
        <v>70</v>
      </c>
      <c r="S20" s="96"/>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97" t="s">
        <v>71</v>
      </c>
      <c r="C22" s="98"/>
      <c r="D22" s="98"/>
      <c r="E22" s="98"/>
      <c r="F22" s="98"/>
      <c r="G22" s="98"/>
      <c r="H22" s="98"/>
      <c r="I22" s="98"/>
      <c r="J22" s="98"/>
      <c r="K22" s="98"/>
      <c r="L22" s="98"/>
      <c r="M22" s="98"/>
      <c r="N22" s="98"/>
      <c r="O22" s="98"/>
      <c r="P22" s="98"/>
      <c r="Q22" s="98"/>
      <c r="R22" s="98"/>
      <c r="S22" s="98"/>
      <c r="T22" s="99"/>
    </row>
    <row r="23" spans="2:20" ht="22.5" x14ac:dyDescent="0.55000000000000004">
      <c r="B23" s="38" t="s">
        <v>1</v>
      </c>
      <c r="C23" s="100" t="s">
        <v>2</v>
      </c>
      <c r="D23" s="101"/>
      <c r="E23" s="102"/>
      <c r="F23" s="100" t="s">
        <v>12</v>
      </c>
      <c r="G23" s="101"/>
      <c r="H23" s="101"/>
      <c r="I23" s="101"/>
      <c r="J23" s="102"/>
      <c r="K23" s="35" t="s">
        <v>3</v>
      </c>
      <c r="L23" s="35" t="s">
        <v>4</v>
      </c>
      <c r="M23" s="36" t="s">
        <v>5</v>
      </c>
      <c r="N23" s="36" t="s">
        <v>6</v>
      </c>
      <c r="O23" s="36" t="s">
        <v>7</v>
      </c>
      <c r="P23" s="36" t="s">
        <v>8</v>
      </c>
      <c r="Q23" s="36" t="s">
        <v>9</v>
      </c>
      <c r="R23" s="36" t="s">
        <v>10</v>
      </c>
      <c r="S23" s="36" t="s">
        <v>11</v>
      </c>
      <c r="T23" s="37"/>
    </row>
    <row r="24" spans="2:20" ht="22.5" x14ac:dyDescent="0.55000000000000004">
      <c r="B24" s="60" t="s">
        <v>23</v>
      </c>
      <c r="C24" s="92" t="s">
        <v>42</v>
      </c>
      <c r="D24" s="93"/>
      <c r="E24" s="94"/>
      <c r="F24" s="92" t="s">
        <v>26</v>
      </c>
      <c r="G24" s="93"/>
      <c r="H24" s="93"/>
      <c r="I24" s="93"/>
      <c r="J24" s="94"/>
      <c r="K24" s="60" t="s">
        <v>21</v>
      </c>
      <c r="L24" s="60" t="s">
        <v>22</v>
      </c>
      <c r="M24" s="2">
        <v>95</v>
      </c>
      <c r="N24" s="2">
        <v>95</v>
      </c>
      <c r="O24" s="2">
        <v>95</v>
      </c>
      <c r="P24" s="2">
        <v>95</v>
      </c>
      <c r="Q24" s="2">
        <v>95</v>
      </c>
      <c r="R24" s="2">
        <v>95</v>
      </c>
      <c r="S24" s="2"/>
      <c r="T24" s="33"/>
    </row>
    <row r="25" spans="2:20" ht="22.5" x14ac:dyDescent="0.55000000000000004">
      <c r="B25" s="61"/>
      <c r="C25" s="66"/>
      <c r="D25" s="67"/>
      <c r="E25" s="68"/>
      <c r="F25" s="66"/>
      <c r="G25" s="67"/>
      <c r="H25" s="67"/>
      <c r="I25" s="67"/>
      <c r="J25" s="68"/>
      <c r="K25" s="61"/>
      <c r="L25" s="61"/>
      <c r="M25" s="45" t="s">
        <v>13</v>
      </c>
      <c r="N25" s="45" t="s">
        <v>14</v>
      </c>
      <c r="O25" s="45" t="s">
        <v>15</v>
      </c>
      <c r="P25" s="45" t="s">
        <v>16</v>
      </c>
      <c r="Q25" s="45" t="s">
        <v>17</v>
      </c>
      <c r="R25" s="45" t="s">
        <v>18</v>
      </c>
      <c r="S25" s="45" t="s">
        <v>19</v>
      </c>
      <c r="T25" s="45" t="s">
        <v>20</v>
      </c>
    </row>
    <row r="26" spans="2:20" ht="23" thickBot="1" x14ac:dyDescent="0.6">
      <c r="B26" s="119"/>
      <c r="C26" s="120"/>
      <c r="D26" s="121"/>
      <c r="E26" s="122"/>
      <c r="F26" s="120"/>
      <c r="G26" s="121"/>
      <c r="H26" s="121"/>
      <c r="I26" s="121"/>
      <c r="J26" s="122"/>
      <c r="K26" s="119"/>
      <c r="L26" s="119"/>
      <c r="M26" s="123">
        <v>95</v>
      </c>
      <c r="N26" s="123">
        <v>95</v>
      </c>
      <c r="O26" s="123">
        <v>95</v>
      </c>
      <c r="P26" s="123">
        <v>95</v>
      </c>
      <c r="Q26" s="123">
        <v>95</v>
      </c>
      <c r="R26" s="123">
        <v>95</v>
      </c>
      <c r="S26" s="123"/>
      <c r="T26" s="123"/>
    </row>
    <row r="27" spans="2:20" ht="22.5" x14ac:dyDescent="0.55000000000000004">
      <c r="B27" s="124" t="s">
        <v>34</v>
      </c>
      <c r="C27" s="85" t="s">
        <v>43</v>
      </c>
      <c r="D27" s="86"/>
      <c r="E27" s="87"/>
      <c r="F27" s="91" t="s">
        <v>127</v>
      </c>
      <c r="G27" s="86"/>
      <c r="H27" s="86"/>
      <c r="I27" s="86"/>
      <c r="J27" s="87"/>
      <c r="K27" s="124" t="s">
        <v>97</v>
      </c>
      <c r="L27" s="124" t="s">
        <v>44</v>
      </c>
      <c r="M27" s="125" t="s">
        <v>5</v>
      </c>
      <c r="N27" s="125" t="s">
        <v>6</v>
      </c>
      <c r="O27" s="125" t="s">
        <v>7</v>
      </c>
      <c r="P27" s="125" t="s">
        <v>8</v>
      </c>
      <c r="Q27" s="125" t="s">
        <v>9</v>
      </c>
      <c r="R27" s="125" t="s">
        <v>10</v>
      </c>
      <c r="S27" s="125" t="s">
        <v>11</v>
      </c>
      <c r="T27" s="126"/>
    </row>
    <row r="28" spans="2:20" ht="22.5" x14ac:dyDescent="0.55000000000000004">
      <c r="B28" s="61"/>
      <c r="C28" s="88"/>
      <c r="D28" s="89"/>
      <c r="E28" s="90"/>
      <c r="F28" s="88"/>
      <c r="G28" s="89"/>
      <c r="H28" s="89"/>
      <c r="I28" s="89"/>
      <c r="J28" s="90"/>
      <c r="K28" s="61"/>
      <c r="L28" s="61"/>
      <c r="M28" s="39">
        <v>100</v>
      </c>
      <c r="N28" s="39">
        <v>110</v>
      </c>
      <c r="O28" s="39">
        <v>121</v>
      </c>
      <c r="P28" s="39">
        <v>133</v>
      </c>
      <c r="Q28" s="39">
        <v>146</v>
      </c>
      <c r="R28" s="39">
        <v>160</v>
      </c>
      <c r="S28" s="39">
        <f>SUM(M28:R28)</f>
        <v>770</v>
      </c>
      <c r="T28" s="33"/>
    </row>
    <row r="29" spans="2:20" ht="22.5" x14ac:dyDescent="0.55000000000000004">
      <c r="B29" s="61"/>
      <c r="C29" s="88"/>
      <c r="D29" s="89"/>
      <c r="E29" s="90"/>
      <c r="F29" s="88"/>
      <c r="G29" s="89"/>
      <c r="H29" s="89"/>
      <c r="I29" s="89"/>
      <c r="J29" s="90"/>
      <c r="K29" s="61"/>
      <c r="L29" s="61"/>
      <c r="M29" s="45" t="s">
        <v>13</v>
      </c>
      <c r="N29" s="45" t="s">
        <v>14</v>
      </c>
      <c r="O29" s="45" t="s">
        <v>15</v>
      </c>
      <c r="P29" s="45" t="s">
        <v>16</v>
      </c>
      <c r="Q29" s="45" t="s">
        <v>17</v>
      </c>
      <c r="R29" s="45" t="s">
        <v>18</v>
      </c>
      <c r="S29" s="45" t="s">
        <v>19</v>
      </c>
      <c r="T29" s="45" t="s">
        <v>20</v>
      </c>
    </row>
    <row r="30" spans="2:20" ht="23" thickBot="1" x14ac:dyDescent="0.6">
      <c r="B30" s="119"/>
      <c r="C30" s="127"/>
      <c r="D30" s="128"/>
      <c r="E30" s="129"/>
      <c r="F30" s="127"/>
      <c r="G30" s="128"/>
      <c r="H30" s="128"/>
      <c r="I30" s="128"/>
      <c r="J30" s="129"/>
      <c r="K30" s="119"/>
      <c r="L30" s="119"/>
      <c r="M30" s="130">
        <v>176</v>
      </c>
      <c r="N30" s="130">
        <v>193</v>
      </c>
      <c r="O30" s="130">
        <v>212</v>
      </c>
      <c r="P30" s="130">
        <v>233</v>
      </c>
      <c r="Q30" s="130">
        <v>256</v>
      </c>
      <c r="R30" s="130">
        <v>281</v>
      </c>
      <c r="S30" s="130">
        <f>SUM(M30:R30)</f>
        <v>1351</v>
      </c>
      <c r="T30" s="130">
        <f>S28+S30</f>
        <v>2121</v>
      </c>
    </row>
    <row r="31" spans="2:20" ht="18" customHeight="1" x14ac:dyDescent="0.55000000000000004">
      <c r="B31" s="124" t="s">
        <v>40</v>
      </c>
      <c r="C31" s="63" t="s">
        <v>25</v>
      </c>
      <c r="D31" s="64"/>
      <c r="E31" s="65"/>
      <c r="F31" s="72" t="s">
        <v>41</v>
      </c>
      <c r="G31" s="64"/>
      <c r="H31" s="64"/>
      <c r="I31" s="64"/>
      <c r="J31" s="65"/>
      <c r="K31" s="124" t="s">
        <v>21</v>
      </c>
      <c r="L31" s="124" t="s">
        <v>22</v>
      </c>
      <c r="M31" s="125" t="s">
        <v>5</v>
      </c>
      <c r="N31" s="125" t="s">
        <v>6</v>
      </c>
      <c r="O31" s="125" t="s">
        <v>7</v>
      </c>
      <c r="P31" s="125" t="s">
        <v>8</v>
      </c>
      <c r="Q31" s="125" t="s">
        <v>9</v>
      </c>
      <c r="R31" s="125" t="s">
        <v>10</v>
      </c>
      <c r="S31" s="125" t="s">
        <v>11</v>
      </c>
      <c r="T31" s="126"/>
    </row>
    <row r="32" spans="2:20" ht="22.5" x14ac:dyDescent="0.55000000000000004">
      <c r="B32" s="61"/>
      <c r="C32" s="66"/>
      <c r="D32" s="67"/>
      <c r="E32" s="68"/>
      <c r="F32" s="66"/>
      <c r="G32" s="67"/>
      <c r="H32" s="67"/>
      <c r="I32" s="67"/>
      <c r="J32" s="68"/>
      <c r="K32" s="61"/>
      <c r="L32" s="61"/>
      <c r="M32" s="2">
        <v>9500</v>
      </c>
      <c r="N32" s="2">
        <v>10450</v>
      </c>
      <c r="O32" s="2">
        <v>11495</v>
      </c>
      <c r="P32" s="2">
        <v>12635</v>
      </c>
      <c r="Q32" s="2">
        <v>13870</v>
      </c>
      <c r="R32" s="2">
        <v>15200</v>
      </c>
      <c r="S32" s="2">
        <f>SUM(M32:R32)</f>
        <v>73150</v>
      </c>
      <c r="T32" s="33"/>
    </row>
    <row r="33" spans="2:21" ht="22.5" x14ac:dyDescent="0.55000000000000004">
      <c r="B33" s="61"/>
      <c r="C33" s="66"/>
      <c r="D33" s="67"/>
      <c r="E33" s="68"/>
      <c r="F33" s="66"/>
      <c r="G33" s="67"/>
      <c r="H33" s="67"/>
      <c r="I33" s="67"/>
      <c r="J33" s="68"/>
      <c r="K33" s="61"/>
      <c r="L33" s="61"/>
      <c r="M33" s="45" t="s">
        <v>13</v>
      </c>
      <c r="N33" s="45" t="s">
        <v>14</v>
      </c>
      <c r="O33" s="45" t="s">
        <v>15</v>
      </c>
      <c r="P33" s="45" t="s">
        <v>16</v>
      </c>
      <c r="Q33" s="45" t="s">
        <v>17</v>
      </c>
      <c r="R33" s="45" t="s">
        <v>18</v>
      </c>
      <c r="S33" s="45" t="s">
        <v>19</v>
      </c>
      <c r="T33" s="45" t="s">
        <v>20</v>
      </c>
      <c r="U33" s="3"/>
    </row>
    <row r="34" spans="2:21" ht="23" thickBot="1" x14ac:dyDescent="0.6">
      <c r="B34" s="119"/>
      <c r="C34" s="120"/>
      <c r="D34" s="121"/>
      <c r="E34" s="122"/>
      <c r="F34" s="120"/>
      <c r="G34" s="121"/>
      <c r="H34" s="121"/>
      <c r="I34" s="121"/>
      <c r="J34" s="122"/>
      <c r="K34" s="119"/>
      <c r="L34" s="119"/>
      <c r="M34" s="123">
        <v>16720</v>
      </c>
      <c r="N34" s="123">
        <v>18335</v>
      </c>
      <c r="O34" s="123">
        <v>20140</v>
      </c>
      <c r="P34" s="123">
        <v>22135</v>
      </c>
      <c r="Q34" s="123">
        <v>24320</v>
      </c>
      <c r="R34" s="123">
        <v>26695</v>
      </c>
      <c r="S34" s="123">
        <f>SUM(M34:R34)</f>
        <v>128345</v>
      </c>
      <c r="T34" s="123">
        <f>S32+S34</f>
        <v>201495</v>
      </c>
      <c r="U34" s="4"/>
    </row>
    <row r="35" spans="2:21" ht="22.5" x14ac:dyDescent="0.55000000000000004">
      <c r="B35" s="124" t="s">
        <v>45</v>
      </c>
      <c r="C35" s="63" t="s">
        <v>76</v>
      </c>
      <c r="D35" s="64"/>
      <c r="E35" s="65"/>
      <c r="F35" s="72" t="s">
        <v>74</v>
      </c>
      <c r="G35" s="64"/>
      <c r="H35" s="64"/>
      <c r="I35" s="64"/>
      <c r="J35" s="65"/>
      <c r="K35" s="124"/>
      <c r="L35" s="124" t="s">
        <v>75</v>
      </c>
      <c r="M35" s="125" t="s">
        <v>5</v>
      </c>
      <c r="N35" s="125" t="s">
        <v>6</v>
      </c>
      <c r="O35" s="125" t="s">
        <v>7</v>
      </c>
      <c r="P35" s="125" t="s">
        <v>8</v>
      </c>
      <c r="Q35" s="125" t="s">
        <v>9</v>
      </c>
      <c r="R35" s="125" t="s">
        <v>10</v>
      </c>
      <c r="S35" s="125" t="s">
        <v>11</v>
      </c>
      <c r="T35" s="126"/>
      <c r="U35" s="4"/>
    </row>
    <row r="36" spans="2:21" ht="22.5" x14ac:dyDescent="0.55000000000000004">
      <c r="B36" s="61"/>
      <c r="C36" s="66"/>
      <c r="D36" s="67"/>
      <c r="E36" s="68"/>
      <c r="F36" s="66"/>
      <c r="G36" s="67"/>
      <c r="H36" s="67"/>
      <c r="I36" s="67"/>
      <c r="J36" s="68"/>
      <c r="K36" s="61"/>
      <c r="L36" s="61"/>
      <c r="M36" s="49">
        <v>60</v>
      </c>
      <c r="N36" s="49">
        <v>60</v>
      </c>
      <c r="O36" s="49">
        <v>60</v>
      </c>
      <c r="P36" s="49">
        <v>60</v>
      </c>
      <c r="Q36" s="49">
        <v>60</v>
      </c>
      <c r="R36" s="49">
        <v>60</v>
      </c>
      <c r="S36" s="2"/>
      <c r="T36" s="33"/>
      <c r="U36" s="4"/>
    </row>
    <row r="37" spans="2:21" ht="22.5" x14ac:dyDescent="0.55000000000000004">
      <c r="B37" s="61"/>
      <c r="C37" s="66"/>
      <c r="D37" s="67"/>
      <c r="E37" s="68"/>
      <c r="F37" s="66"/>
      <c r="G37" s="67"/>
      <c r="H37" s="67"/>
      <c r="I37" s="67"/>
      <c r="J37" s="68"/>
      <c r="K37" s="61"/>
      <c r="L37" s="61"/>
      <c r="M37" s="45" t="s">
        <v>13</v>
      </c>
      <c r="N37" s="45" t="s">
        <v>14</v>
      </c>
      <c r="O37" s="45" t="s">
        <v>15</v>
      </c>
      <c r="P37" s="45" t="s">
        <v>16</v>
      </c>
      <c r="Q37" s="45" t="s">
        <v>17</v>
      </c>
      <c r="R37" s="45" t="s">
        <v>18</v>
      </c>
      <c r="S37" s="45" t="s">
        <v>19</v>
      </c>
      <c r="T37" s="45" t="s">
        <v>20</v>
      </c>
      <c r="U37" s="4"/>
    </row>
    <row r="38" spans="2:21" ht="23" thickBot="1" x14ac:dyDescent="0.6">
      <c r="B38" s="119"/>
      <c r="C38" s="120"/>
      <c r="D38" s="121"/>
      <c r="E38" s="122"/>
      <c r="F38" s="120"/>
      <c r="G38" s="121"/>
      <c r="H38" s="121"/>
      <c r="I38" s="121"/>
      <c r="J38" s="122"/>
      <c r="K38" s="119"/>
      <c r="L38" s="119"/>
      <c r="M38" s="131">
        <v>60</v>
      </c>
      <c r="N38" s="131">
        <v>60</v>
      </c>
      <c r="O38" s="131">
        <v>60</v>
      </c>
      <c r="P38" s="131">
        <v>60</v>
      </c>
      <c r="Q38" s="131">
        <v>60</v>
      </c>
      <c r="R38" s="131">
        <v>60</v>
      </c>
      <c r="S38" s="123"/>
      <c r="T38" s="123"/>
      <c r="U38" s="4"/>
    </row>
    <row r="39" spans="2:21" ht="22.5" x14ac:dyDescent="0.55000000000000004">
      <c r="B39" s="124" t="s">
        <v>46</v>
      </c>
      <c r="C39" s="63" t="s">
        <v>77</v>
      </c>
      <c r="D39" s="64"/>
      <c r="E39" s="65"/>
      <c r="F39" s="72" t="s">
        <v>128</v>
      </c>
      <c r="G39" s="64"/>
      <c r="H39" s="64"/>
      <c r="I39" s="64"/>
      <c r="J39" s="65"/>
      <c r="K39" s="124" t="s">
        <v>21</v>
      </c>
      <c r="L39" s="124" t="s">
        <v>22</v>
      </c>
      <c r="M39" s="125" t="s">
        <v>5</v>
      </c>
      <c r="N39" s="125" t="s">
        <v>6</v>
      </c>
      <c r="O39" s="125" t="s">
        <v>7</v>
      </c>
      <c r="P39" s="125" t="s">
        <v>8</v>
      </c>
      <c r="Q39" s="125" t="s">
        <v>9</v>
      </c>
      <c r="R39" s="125" t="s">
        <v>10</v>
      </c>
      <c r="S39" s="125" t="s">
        <v>11</v>
      </c>
      <c r="T39" s="126"/>
      <c r="U39" s="4"/>
    </row>
    <row r="40" spans="2:21" ht="22.5" x14ac:dyDescent="0.55000000000000004">
      <c r="B40" s="61"/>
      <c r="C40" s="66"/>
      <c r="D40" s="67"/>
      <c r="E40" s="68"/>
      <c r="F40" s="66"/>
      <c r="G40" s="67"/>
      <c r="H40" s="67"/>
      <c r="I40" s="67"/>
      <c r="J40" s="68"/>
      <c r="K40" s="61"/>
      <c r="L40" s="61"/>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2.5" x14ac:dyDescent="0.55000000000000004">
      <c r="B41" s="61"/>
      <c r="C41" s="66"/>
      <c r="D41" s="67"/>
      <c r="E41" s="68"/>
      <c r="F41" s="66"/>
      <c r="G41" s="67"/>
      <c r="H41" s="67"/>
      <c r="I41" s="67"/>
      <c r="J41" s="68"/>
      <c r="K41" s="61"/>
      <c r="L41" s="61"/>
      <c r="M41" s="45" t="s">
        <v>13</v>
      </c>
      <c r="N41" s="45" t="s">
        <v>14</v>
      </c>
      <c r="O41" s="45" t="s">
        <v>15</v>
      </c>
      <c r="P41" s="45" t="s">
        <v>16</v>
      </c>
      <c r="Q41" s="45" t="s">
        <v>17</v>
      </c>
      <c r="R41" s="45" t="s">
        <v>18</v>
      </c>
      <c r="S41" s="45" t="s">
        <v>19</v>
      </c>
      <c r="T41" s="45" t="s">
        <v>20</v>
      </c>
      <c r="U41" s="4"/>
    </row>
    <row r="42" spans="2:21" ht="23" thickBot="1" x14ac:dyDescent="0.6">
      <c r="B42" s="119"/>
      <c r="C42" s="120"/>
      <c r="D42" s="121"/>
      <c r="E42" s="122"/>
      <c r="F42" s="120"/>
      <c r="G42" s="121"/>
      <c r="H42" s="121"/>
      <c r="I42" s="121"/>
      <c r="J42" s="122"/>
      <c r="K42" s="119"/>
      <c r="L42" s="119"/>
      <c r="M42" s="123">
        <f>ROUND(M34*M38/100,0)</f>
        <v>10032</v>
      </c>
      <c r="N42" s="123">
        <f t="shared" si="0"/>
        <v>11001</v>
      </c>
      <c r="O42" s="123">
        <f t="shared" si="0"/>
        <v>12084</v>
      </c>
      <c r="P42" s="123">
        <f t="shared" si="0"/>
        <v>13281</v>
      </c>
      <c r="Q42" s="123">
        <f t="shared" si="0"/>
        <v>14592</v>
      </c>
      <c r="R42" s="123">
        <f t="shared" si="0"/>
        <v>16017</v>
      </c>
      <c r="S42" s="123">
        <f>SUM(M42:R42)</f>
        <v>77007</v>
      </c>
      <c r="T42" s="123">
        <f>S40+S42</f>
        <v>120897</v>
      </c>
      <c r="U42" s="4"/>
    </row>
    <row r="43" spans="2:21" ht="21.65" customHeight="1" x14ac:dyDescent="0.55000000000000004">
      <c r="B43" s="124" t="s">
        <v>47</v>
      </c>
      <c r="C43" s="63" t="s">
        <v>78</v>
      </c>
      <c r="D43" s="64"/>
      <c r="E43" s="65"/>
      <c r="F43" s="72" t="s">
        <v>74</v>
      </c>
      <c r="G43" s="64"/>
      <c r="H43" s="64"/>
      <c r="I43" s="64"/>
      <c r="J43" s="65"/>
      <c r="K43" s="124"/>
      <c r="L43" s="124" t="s">
        <v>75</v>
      </c>
      <c r="M43" s="125" t="s">
        <v>5</v>
      </c>
      <c r="N43" s="125" t="s">
        <v>6</v>
      </c>
      <c r="O43" s="125" t="s">
        <v>7</v>
      </c>
      <c r="P43" s="125" t="s">
        <v>8</v>
      </c>
      <c r="Q43" s="125" t="s">
        <v>9</v>
      </c>
      <c r="R43" s="125" t="s">
        <v>10</v>
      </c>
      <c r="S43" s="125" t="s">
        <v>11</v>
      </c>
      <c r="T43" s="126"/>
      <c r="U43" s="4"/>
    </row>
    <row r="44" spans="2:21" ht="22.5" x14ac:dyDescent="0.55000000000000004">
      <c r="B44" s="61"/>
      <c r="C44" s="66"/>
      <c r="D44" s="67"/>
      <c r="E44" s="68"/>
      <c r="F44" s="66"/>
      <c r="G44" s="67"/>
      <c r="H44" s="67"/>
      <c r="I44" s="67"/>
      <c r="J44" s="68"/>
      <c r="K44" s="61"/>
      <c r="L44" s="61"/>
      <c r="M44" s="49">
        <v>10</v>
      </c>
      <c r="N44" s="49">
        <v>10</v>
      </c>
      <c r="O44" s="49">
        <v>10</v>
      </c>
      <c r="P44" s="49">
        <v>10</v>
      </c>
      <c r="Q44" s="49">
        <v>10</v>
      </c>
      <c r="R44" s="49">
        <v>10</v>
      </c>
      <c r="S44" s="2"/>
      <c r="T44" s="33"/>
      <c r="U44" s="4"/>
    </row>
    <row r="45" spans="2:21" ht="22.5" x14ac:dyDescent="0.55000000000000004">
      <c r="B45" s="61"/>
      <c r="C45" s="66"/>
      <c r="D45" s="67"/>
      <c r="E45" s="68"/>
      <c r="F45" s="66"/>
      <c r="G45" s="67"/>
      <c r="H45" s="67"/>
      <c r="I45" s="67"/>
      <c r="J45" s="68"/>
      <c r="K45" s="61"/>
      <c r="L45" s="61"/>
      <c r="M45" s="45" t="s">
        <v>13</v>
      </c>
      <c r="N45" s="45" t="s">
        <v>14</v>
      </c>
      <c r="O45" s="45" t="s">
        <v>15</v>
      </c>
      <c r="P45" s="45" t="s">
        <v>16</v>
      </c>
      <c r="Q45" s="45" t="s">
        <v>17</v>
      </c>
      <c r="R45" s="45" t="s">
        <v>18</v>
      </c>
      <c r="S45" s="45" t="s">
        <v>19</v>
      </c>
      <c r="T45" s="45" t="s">
        <v>20</v>
      </c>
      <c r="U45" s="4"/>
    </row>
    <row r="46" spans="2:21" ht="23" thickBot="1" x14ac:dyDescent="0.6">
      <c r="B46" s="119"/>
      <c r="C46" s="120"/>
      <c r="D46" s="121"/>
      <c r="E46" s="122"/>
      <c r="F46" s="120"/>
      <c r="G46" s="121"/>
      <c r="H46" s="121"/>
      <c r="I46" s="121"/>
      <c r="J46" s="122"/>
      <c r="K46" s="119"/>
      <c r="L46" s="119"/>
      <c r="M46" s="131">
        <v>10</v>
      </c>
      <c r="N46" s="131">
        <v>10</v>
      </c>
      <c r="O46" s="131">
        <v>10</v>
      </c>
      <c r="P46" s="131">
        <v>10</v>
      </c>
      <c r="Q46" s="131">
        <v>10</v>
      </c>
      <c r="R46" s="131">
        <v>10</v>
      </c>
      <c r="S46" s="123"/>
      <c r="T46" s="123"/>
      <c r="U46" s="4"/>
    </row>
    <row r="47" spans="2:21" ht="22.5" x14ac:dyDescent="0.55000000000000004">
      <c r="B47" s="124" t="s">
        <v>80</v>
      </c>
      <c r="C47" s="63" t="s">
        <v>79</v>
      </c>
      <c r="D47" s="64"/>
      <c r="E47" s="65"/>
      <c r="F47" s="72" t="s">
        <v>123</v>
      </c>
      <c r="G47" s="64"/>
      <c r="H47" s="64"/>
      <c r="I47" s="64"/>
      <c r="J47" s="65"/>
      <c r="K47" s="124" t="s">
        <v>21</v>
      </c>
      <c r="L47" s="124" t="s">
        <v>22</v>
      </c>
      <c r="M47" s="125" t="s">
        <v>5</v>
      </c>
      <c r="N47" s="125" t="s">
        <v>6</v>
      </c>
      <c r="O47" s="125" t="s">
        <v>7</v>
      </c>
      <c r="P47" s="125" t="s">
        <v>8</v>
      </c>
      <c r="Q47" s="125" t="s">
        <v>9</v>
      </c>
      <c r="R47" s="125" t="s">
        <v>10</v>
      </c>
      <c r="S47" s="125" t="s">
        <v>11</v>
      </c>
      <c r="T47" s="126"/>
      <c r="U47" s="4"/>
    </row>
    <row r="48" spans="2:21" ht="22.5" x14ac:dyDescent="0.55000000000000004">
      <c r="B48" s="61"/>
      <c r="C48" s="66"/>
      <c r="D48" s="67"/>
      <c r="E48" s="68"/>
      <c r="F48" s="66"/>
      <c r="G48" s="67"/>
      <c r="H48" s="67"/>
      <c r="I48" s="67"/>
      <c r="J48" s="68"/>
      <c r="K48" s="61"/>
      <c r="L48" s="61"/>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2.5" x14ac:dyDescent="0.55000000000000004">
      <c r="B49" s="61"/>
      <c r="C49" s="66"/>
      <c r="D49" s="67"/>
      <c r="E49" s="68"/>
      <c r="F49" s="66"/>
      <c r="G49" s="67"/>
      <c r="H49" s="67"/>
      <c r="I49" s="67"/>
      <c r="J49" s="68"/>
      <c r="K49" s="61"/>
      <c r="L49" s="61"/>
      <c r="M49" s="45" t="s">
        <v>13</v>
      </c>
      <c r="N49" s="45" t="s">
        <v>14</v>
      </c>
      <c r="O49" s="45" t="s">
        <v>15</v>
      </c>
      <c r="P49" s="45" t="s">
        <v>16</v>
      </c>
      <c r="Q49" s="45" t="s">
        <v>17</v>
      </c>
      <c r="R49" s="45" t="s">
        <v>18</v>
      </c>
      <c r="S49" s="45" t="s">
        <v>19</v>
      </c>
      <c r="T49" s="45" t="s">
        <v>20</v>
      </c>
      <c r="U49" s="4"/>
    </row>
    <row r="50" spans="2:21" ht="23" thickBot="1" x14ac:dyDescent="0.6">
      <c r="B50" s="119"/>
      <c r="C50" s="120"/>
      <c r="D50" s="121"/>
      <c r="E50" s="122"/>
      <c r="F50" s="120"/>
      <c r="G50" s="121"/>
      <c r="H50" s="121"/>
      <c r="I50" s="121"/>
      <c r="J50" s="122"/>
      <c r="K50" s="119"/>
      <c r="L50" s="119"/>
      <c r="M50" s="123">
        <f>ROUND(M34*M46/100,0)</f>
        <v>1672</v>
      </c>
      <c r="N50" s="123">
        <f t="shared" si="1"/>
        <v>1834</v>
      </c>
      <c r="O50" s="123">
        <f t="shared" si="1"/>
        <v>2014</v>
      </c>
      <c r="P50" s="123">
        <f t="shared" si="1"/>
        <v>2214</v>
      </c>
      <c r="Q50" s="123">
        <f t="shared" si="1"/>
        <v>2432</v>
      </c>
      <c r="R50" s="123">
        <f t="shared" si="1"/>
        <v>2670</v>
      </c>
      <c r="S50" s="123">
        <f>SUM(M50:R50)</f>
        <v>12836</v>
      </c>
      <c r="T50" s="123">
        <f>S48+S50</f>
        <v>20152</v>
      </c>
      <c r="U50" s="4"/>
    </row>
    <row r="51" spans="2:21" ht="22.5" x14ac:dyDescent="0.55000000000000004">
      <c r="B51" s="124" t="s">
        <v>48</v>
      </c>
      <c r="C51" s="63" t="s">
        <v>81</v>
      </c>
      <c r="D51" s="64"/>
      <c r="E51" s="65"/>
      <c r="F51" s="72" t="s">
        <v>82</v>
      </c>
      <c r="G51" s="64"/>
      <c r="H51" s="64"/>
      <c r="I51" s="64"/>
      <c r="J51" s="65"/>
      <c r="K51" s="124" t="s">
        <v>21</v>
      </c>
      <c r="L51" s="124" t="s">
        <v>22</v>
      </c>
      <c r="M51" s="125" t="s">
        <v>5</v>
      </c>
      <c r="N51" s="125" t="s">
        <v>6</v>
      </c>
      <c r="O51" s="125" t="s">
        <v>7</v>
      </c>
      <c r="P51" s="125" t="s">
        <v>8</v>
      </c>
      <c r="Q51" s="125" t="s">
        <v>9</v>
      </c>
      <c r="R51" s="125" t="s">
        <v>10</v>
      </c>
      <c r="S51" s="125" t="s">
        <v>11</v>
      </c>
      <c r="T51" s="126"/>
      <c r="U51" s="4"/>
    </row>
    <row r="52" spans="2:21" ht="22.5" x14ac:dyDescent="0.55000000000000004">
      <c r="B52" s="61"/>
      <c r="C52" s="66"/>
      <c r="D52" s="67"/>
      <c r="E52" s="68"/>
      <c r="F52" s="66"/>
      <c r="G52" s="67"/>
      <c r="H52" s="67"/>
      <c r="I52" s="67"/>
      <c r="J52" s="68"/>
      <c r="K52" s="61"/>
      <c r="L52" s="61"/>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2.5" x14ac:dyDescent="0.55000000000000004">
      <c r="B53" s="61"/>
      <c r="C53" s="66"/>
      <c r="D53" s="67"/>
      <c r="E53" s="68"/>
      <c r="F53" s="66"/>
      <c r="G53" s="67"/>
      <c r="H53" s="67"/>
      <c r="I53" s="67"/>
      <c r="J53" s="68"/>
      <c r="K53" s="61"/>
      <c r="L53" s="61"/>
      <c r="M53" s="45" t="s">
        <v>13</v>
      </c>
      <c r="N53" s="45" t="s">
        <v>14</v>
      </c>
      <c r="O53" s="45" t="s">
        <v>15</v>
      </c>
      <c r="P53" s="45" t="s">
        <v>16</v>
      </c>
      <c r="Q53" s="45" t="s">
        <v>17</v>
      </c>
      <c r="R53" s="45" t="s">
        <v>18</v>
      </c>
      <c r="S53" s="45" t="s">
        <v>19</v>
      </c>
      <c r="T53" s="45" t="s">
        <v>20</v>
      </c>
      <c r="U53" s="4"/>
    </row>
    <row r="54" spans="2:21" ht="23" thickBot="1" x14ac:dyDescent="0.6">
      <c r="B54" s="119"/>
      <c r="C54" s="120"/>
      <c r="D54" s="121"/>
      <c r="E54" s="122"/>
      <c r="F54" s="120"/>
      <c r="G54" s="121"/>
      <c r="H54" s="121"/>
      <c r="I54" s="121"/>
      <c r="J54" s="122"/>
      <c r="K54" s="119"/>
      <c r="L54" s="119"/>
      <c r="M54" s="123">
        <f>M42+M50</f>
        <v>11704</v>
      </c>
      <c r="N54" s="123">
        <f t="shared" si="2"/>
        <v>12835</v>
      </c>
      <c r="O54" s="123">
        <f t="shared" si="2"/>
        <v>14098</v>
      </c>
      <c r="P54" s="123">
        <f t="shared" si="2"/>
        <v>15495</v>
      </c>
      <c r="Q54" s="123">
        <f t="shared" si="2"/>
        <v>17024</v>
      </c>
      <c r="R54" s="123">
        <f t="shared" si="2"/>
        <v>18687</v>
      </c>
      <c r="S54" s="123">
        <f>SUM(M54:R54)</f>
        <v>89843</v>
      </c>
      <c r="T54" s="123">
        <f>S52+S54</f>
        <v>141049</v>
      </c>
      <c r="U54" s="4"/>
    </row>
    <row r="55" spans="2:21" ht="22.5" x14ac:dyDescent="0.55000000000000004">
      <c r="B55" s="124" t="s">
        <v>83</v>
      </c>
      <c r="C55" s="63" t="s">
        <v>84</v>
      </c>
      <c r="D55" s="64"/>
      <c r="E55" s="65"/>
      <c r="F55" s="72" t="s">
        <v>85</v>
      </c>
      <c r="G55" s="64"/>
      <c r="H55" s="64"/>
      <c r="I55" s="64"/>
      <c r="J55" s="65"/>
      <c r="K55" s="124" t="s">
        <v>21</v>
      </c>
      <c r="L55" s="124" t="s">
        <v>22</v>
      </c>
      <c r="M55" s="125" t="s">
        <v>5</v>
      </c>
      <c r="N55" s="125" t="s">
        <v>6</v>
      </c>
      <c r="O55" s="125" t="s">
        <v>7</v>
      </c>
      <c r="P55" s="125" t="s">
        <v>8</v>
      </c>
      <c r="Q55" s="125" t="s">
        <v>9</v>
      </c>
      <c r="R55" s="125" t="s">
        <v>10</v>
      </c>
      <c r="S55" s="125" t="s">
        <v>11</v>
      </c>
      <c r="T55" s="126"/>
      <c r="U55" s="4"/>
    </row>
    <row r="56" spans="2:21" ht="22.5" x14ac:dyDescent="0.55000000000000004">
      <c r="B56" s="61"/>
      <c r="C56" s="66"/>
      <c r="D56" s="67"/>
      <c r="E56" s="68"/>
      <c r="F56" s="66"/>
      <c r="G56" s="67"/>
      <c r="H56" s="67"/>
      <c r="I56" s="67"/>
      <c r="J56" s="68"/>
      <c r="K56" s="61"/>
      <c r="L56" s="61"/>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2.5" x14ac:dyDescent="0.55000000000000004">
      <c r="B57" s="61"/>
      <c r="C57" s="66"/>
      <c r="D57" s="67"/>
      <c r="E57" s="68"/>
      <c r="F57" s="66"/>
      <c r="G57" s="67"/>
      <c r="H57" s="67"/>
      <c r="I57" s="67"/>
      <c r="J57" s="68"/>
      <c r="K57" s="61"/>
      <c r="L57" s="61"/>
      <c r="M57" s="45" t="s">
        <v>13</v>
      </c>
      <c r="N57" s="45" t="s">
        <v>14</v>
      </c>
      <c r="O57" s="45" t="s">
        <v>15</v>
      </c>
      <c r="P57" s="45" t="s">
        <v>16</v>
      </c>
      <c r="Q57" s="45" t="s">
        <v>17</v>
      </c>
      <c r="R57" s="45" t="s">
        <v>18</v>
      </c>
      <c r="S57" s="45" t="s">
        <v>19</v>
      </c>
      <c r="T57" s="45" t="s">
        <v>20</v>
      </c>
      <c r="U57" s="4"/>
    </row>
    <row r="58" spans="2:21" ht="23" thickBot="1" x14ac:dyDescent="0.6">
      <c r="B58" s="119"/>
      <c r="C58" s="120"/>
      <c r="D58" s="121"/>
      <c r="E58" s="122"/>
      <c r="F58" s="120"/>
      <c r="G58" s="121"/>
      <c r="H58" s="121"/>
      <c r="I58" s="121"/>
      <c r="J58" s="122"/>
      <c r="K58" s="119"/>
      <c r="L58" s="119"/>
      <c r="M58" s="123">
        <f>M34-M54</f>
        <v>5016</v>
      </c>
      <c r="N58" s="123">
        <f t="shared" si="3"/>
        <v>5500</v>
      </c>
      <c r="O58" s="123">
        <f t="shared" si="3"/>
        <v>6042</v>
      </c>
      <c r="P58" s="123">
        <f t="shared" si="3"/>
        <v>6640</v>
      </c>
      <c r="Q58" s="123">
        <f t="shared" si="3"/>
        <v>7296</v>
      </c>
      <c r="R58" s="123">
        <f t="shared" si="3"/>
        <v>8008</v>
      </c>
      <c r="S58" s="123">
        <f>SUM(M58:R58)</f>
        <v>38502</v>
      </c>
      <c r="T58" s="123">
        <f>S56+S58</f>
        <v>60446</v>
      </c>
      <c r="U58" s="4"/>
    </row>
    <row r="59" spans="2:21" ht="21.65" customHeight="1" x14ac:dyDescent="0.55000000000000004">
      <c r="B59" s="124" t="s">
        <v>88</v>
      </c>
      <c r="C59" s="63" t="s">
        <v>86</v>
      </c>
      <c r="D59" s="64"/>
      <c r="E59" s="65"/>
      <c r="F59" s="72" t="s">
        <v>87</v>
      </c>
      <c r="G59" s="64"/>
      <c r="H59" s="64"/>
      <c r="I59" s="64"/>
      <c r="J59" s="65"/>
      <c r="K59" s="124"/>
      <c r="L59" s="124" t="s">
        <v>75</v>
      </c>
      <c r="M59" s="125" t="s">
        <v>5</v>
      </c>
      <c r="N59" s="125" t="s">
        <v>6</v>
      </c>
      <c r="O59" s="125" t="s">
        <v>7</v>
      </c>
      <c r="P59" s="125" t="s">
        <v>8</v>
      </c>
      <c r="Q59" s="125" t="s">
        <v>9</v>
      </c>
      <c r="R59" s="125" t="s">
        <v>10</v>
      </c>
      <c r="S59" s="125" t="s">
        <v>11</v>
      </c>
      <c r="T59" s="126"/>
      <c r="U59" s="4"/>
    </row>
    <row r="60" spans="2:21" ht="22.5" x14ac:dyDescent="0.55000000000000004">
      <c r="B60" s="61"/>
      <c r="C60" s="66"/>
      <c r="D60" s="67"/>
      <c r="E60" s="68"/>
      <c r="F60" s="66"/>
      <c r="G60" s="67"/>
      <c r="H60" s="67"/>
      <c r="I60" s="67"/>
      <c r="J60" s="68"/>
      <c r="K60" s="61"/>
      <c r="L60" s="61"/>
      <c r="M60" s="49">
        <f>ROUND(M56/M32*100,0)</f>
        <v>30</v>
      </c>
      <c r="N60" s="49">
        <f t="shared" ref="N60:T62" si="4">ROUND(N56/N32*100,0)</f>
        <v>30</v>
      </c>
      <c r="O60" s="49">
        <f t="shared" si="4"/>
        <v>30</v>
      </c>
      <c r="P60" s="49">
        <f t="shared" si="4"/>
        <v>30</v>
      </c>
      <c r="Q60" s="49">
        <f t="shared" si="4"/>
        <v>30</v>
      </c>
      <c r="R60" s="49">
        <f t="shared" si="4"/>
        <v>30</v>
      </c>
      <c r="S60" s="49">
        <f t="shared" si="4"/>
        <v>30</v>
      </c>
      <c r="T60" s="33"/>
      <c r="U60" s="4"/>
    </row>
    <row r="61" spans="2:21" ht="22.5" x14ac:dyDescent="0.55000000000000004">
      <c r="B61" s="61"/>
      <c r="C61" s="66"/>
      <c r="D61" s="67"/>
      <c r="E61" s="68"/>
      <c r="F61" s="66"/>
      <c r="G61" s="67"/>
      <c r="H61" s="67"/>
      <c r="I61" s="67"/>
      <c r="J61" s="68"/>
      <c r="K61" s="61"/>
      <c r="L61" s="61"/>
      <c r="M61" s="45" t="s">
        <v>13</v>
      </c>
      <c r="N61" s="45" t="s">
        <v>14</v>
      </c>
      <c r="O61" s="45" t="s">
        <v>15</v>
      </c>
      <c r="P61" s="45" t="s">
        <v>16</v>
      </c>
      <c r="Q61" s="45" t="s">
        <v>17</v>
      </c>
      <c r="R61" s="45" t="s">
        <v>18</v>
      </c>
      <c r="S61" s="45" t="s">
        <v>19</v>
      </c>
      <c r="T61" s="45" t="s">
        <v>20</v>
      </c>
      <c r="U61" s="4"/>
    </row>
    <row r="62" spans="2:21" ht="23" thickBot="1" x14ac:dyDescent="0.6">
      <c r="B62" s="119"/>
      <c r="C62" s="120"/>
      <c r="D62" s="121"/>
      <c r="E62" s="122"/>
      <c r="F62" s="120"/>
      <c r="G62" s="121"/>
      <c r="H62" s="121"/>
      <c r="I62" s="121"/>
      <c r="J62" s="122"/>
      <c r="K62" s="119"/>
      <c r="L62" s="119"/>
      <c r="M62" s="131">
        <f>ROUND(M58/M34*100,0)</f>
        <v>30</v>
      </c>
      <c r="N62" s="131">
        <f t="shared" si="4"/>
        <v>30</v>
      </c>
      <c r="O62" s="131">
        <f t="shared" si="4"/>
        <v>30</v>
      </c>
      <c r="P62" s="131">
        <f t="shared" si="4"/>
        <v>30</v>
      </c>
      <c r="Q62" s="131">
        <f t="shared" si="4"/>
        <v>30</v>
      </c>
      <c r="R62" s="131">
        <f t="shared" si="4"/>
        <v>30</v>
      </c>
      <c r="S62" s="131">
        <f t="shared" si="4"/>
        <v>30</v>
      </c>
      <c r="T62" s="131">
        <f t="shared" si="4"/>
        <v>30</v>
      </c>
      <c r="U62" s="4"/>
    </row>
    <row r="63" spans="2:21" ht="22.5" x14ac:dyDescent="0.55000000000000004">
      <c r="B63" s="124" t="s">
        <v>89</v>
      </c>
      <c r="C63" s="63" t="s">
        <v>73</v>
      </c>
      <c r="D63" s="64"/>
      <c r="E63" s="65"/>
      <c r="F63" s="72" t="s">
        <v>74</v>
      </c>
      <c r="G63" s="64"/>
      <c r="H63" s="64"/>
      <c r="I63" s="64"/>
      <c r="J63" s="65"/>
      <c r="K63" s="124" t="s">
        <v>21</v>
      </c>
      <c r="L63" s="124" t="s">
        <v>22</v>
      </c>
      <c r="M63" s="125" t="s">
        <v>5</v>
      </c>
      <c r="N63" s="125" t="s">
        <v>6</v>
      </c>
      <c r="O63" s="125" t="s">
        <v>7</v>
      </c>
      <c r="P63" s="125" t="s">
        <v>8</v>
      </c>
      <c r="Q63" s="125" t="s">
        <v>9</v>
      </c>
      <c r="R63" s="125" t="s">
        <v>10</v>
      </c>
      <c r="S63" s="125" t="s">
        <v>11</v>
      </c>
      <c r="T63" s="126"/>
      <c r="U63" s="4"/>
    </row>
    <row r="64" spans="2:21" ht="22.5" x14ac:dyDescent="0.55000000000000004">
      <c r="B64" s="61"/>
      <c r="C64" s="66"/>
      <c r="D64" s="67"/>
      <c r="E64" s="68"/>
      <c r="F64" s="66"/>
      <c r="G64" s="67"/>
      <c r="H64" s="67"/>
      <c r="I64" s="67"/>
      <c r="J64" s="68"/>
      <c r="K64" s="61"/>
      <c r="L64" s="61"/>
      <c r="M64" s="2">
        <v>1500</v>
      </c>
      <c r="N64" s="2">
        <v>1500</v>
      </c>
      <c r="O64" s="2">
        <v>1500</v>
      </c>
      <c r="P64" s="2">
        <v>1500</v>
      </c>
      <c r="Q64" s="2">
        <v>1500</v>
      </c>
      <c r="R64" s="2">
        <v>1500</v>
      </c>
      <c r="S64" s="2">
        <f>SUM(M64:R64)</f>
        <v>9000</v>
      </c>
      <c r="T64" s="33"/>
      <c r="U64" s="4"/>
    </row>
    <row r="65" spans="2:21" ht="22.5" x14ac:dyDescent="0.55000000000000004">
      <c r="B65" s="61"/>
      <c r="C65" s="66"/>
      <c r="D65" s="67"/>
      <c r="E65" s="68"/>
      <c r="F65" s="66"/>
      <c r="G65" s="67"/>
      <c r="H65" s="67"/>
      <c r="I65" s="67"/>
      <c r="J65" s="68"/>
      <c r="K65" s="61"/>
      <c r="L65" s="61"/>
      <c r="M65" s="45" t="s">
        <v>13</v>
      </c>
      <c r="N65" s="45" t="s">
        <v>14</v>
      </c>
      <c r="O65" s="45" t="s">
        <v>15</v>
      </c>
      <c r="P65" s="45" t="s">
        <v>16</v>
      </c>
      <c r="Q65" s="45" t="s">
        <v>17</v>
      </c>
      <c r="R65" s="45" t="s">
        <v>18</v>
      </c>
      <c r="S65" s="45" t="s">
        <v>19</v>
      </c>
      <c r="T65" s="45" t="s">
        <v>20</v>
      </c>
      <c r="U65" s="4"/>
    </row>
    <row r="66" spans="2:21" ht="23" thickBot="1" x14ac:dyDescent="0.6">
      <c r="B66" s="119"/>
      <c r="C66" s="120"/>
      <c r="D66" s="121"/>
      <c r="E66" s="122"/>
      <c r="F66" s="120"/>
      <c r="G66" s="121"/>
      <c r="H66" s="121"/>
      <c r="I66" s="121"/>
      <c r="J66" s="122"/>
      <c r="K66" s="119"/>
      <c r="L66" s="119"/>
      <c r="M66" s="123">
        <v>1500</v>
      </c>
      <c r="N66" s="123">
        <v>1500</v>
      </c>
      <c r="O66" s="123">
        <v>1500</v>
      </c>
      <c r="P66" s="123">
        <v>1500</v>
      </c>
      <c r="Q66" s="123">
        <v>1500</v>
      </c>
      <c r="R66" s="123">
        <v>1500</v>
      </c>
      <c r="S66" s="123">
        <f>SUM(M66:R66)</f>
        <v>9000</v>
      </c>
      <c r="T66" s="123">
        <f>S64+S66</f>
        <v>18000</v>
      </c>
      <c r="U66" s="4"/>
    </row>
    <row r="67" spans="2:21" ht="22.5" x14ac:dyDescent="0.55000000000000004">
      <c r="B67" s="124" t="s">
        <v>90</v>
      </c>
      <c r="C67" s="63" t="s">
        <v>91</v>
      </c>
      <c r="D67" s="64"/>
      <c r="E67" s="65"/>
      <c r="F67" s="72" t="s">
        <v>74</v>
      </c>
      <c r="G67" s="64"/>
      <c r="H67" s="64"/>
      <c r="I67" s="64"/>
      <c r="J67" s="65"/>
      <c r="K67" s="124" t="s">
        <v>21</v>
      </c>
      <c r="L67" s="124" t="s">
        <v>22</v>
      </c>
      <c r="M67" s="125" t="s">
        <v>5</v>
      </c>
      <c r="N67" s="125" t="s">
        <v>6</v>
      </c>
      <c r="O67" s="125" t="s">
        <v>7</v>
      </c>
      <c r="P67" s="125" t="s">
        <v>8</v>
      </c>
      <c r="Q67" s="125" t="s">
        <v>9</v>
      </c>
      <c r="R67" s="125" t="s">
        <v>10</v>
      </c>
      <c r="S67" s="125" t="s">
        <v>11</v>
      </c>
      <c r="T67" s="126"/>
      <c r="U67" s="4"/>
    </row>
    <row r="68" spans="2:21" ht="22.5" x14ac:dyDescent="0.55000000000000004">
      <c r="B68" s="61"/>
      <c r="C68" s="66"/>
      <c r="D68" s="67"/>
      <c r="E68" s="68"/>
      <c r="F68" s="66"/>
      <c r="G68" s="67"/>
      <c r="H68" s="67"/>
      <c r="I68" s="67"/>
      <c r="J68" s="68"/>
      <c r="K68" s="61"/>
      <c r="L68" s="61"/>
      <c r="M68" s="2">
        <v>300</v>
      </c>
      <c r="N68" s="2">
        <v>300</v>
      </c>
      <c r="O68" s="2">
        <v>300</v>
      </c>
      <c r="P68" s="2">
        <v>300</v>
      </c>
      <c r="Q68" s="2">
        <v>300</v>
      </c>
      <c r="R68" s="2">
        <v>300</v>
      </c>
      <c r="S68" s="2">
        <f>SUM(M68:R68)</f>
        <v>1800</v>
      </c>
      <c r="T68" s="33"/>
      <c r="U68" s="4"/>
    </row>
    <row r="69" spans="2:21" ht="22.5" x14ac:dyDescent="0.55000000000000004">
      <c r="B69" s="61"/>
      <c r="C69" s="66"/>
      <c r="D69" s="67"/>
      <c r="E69" s="68"/>
      <c r="F69" s="66"/>
      <c r="G69" s="67"/>
      <c r="H69" s="67"/>
      <c r="I69" s="67"/>
      <c r="J69" s="68"/>
      <c r="K69" s="61"/>
      <c r="L69" s="61"/>
      <c r="M69" s="45" t="s">
        <v>13</v>
      </c>
      <c r="N69" s="45" t="s">
        <v>14</v>
      </c>
      <c r="O69" s="45" t="s">
        <v>15</v>
      </c>
      <c r="P69" s="45" t="s">
        <v>16</v>
      </c>
      <c r="Q69" s="45" t="s">
        <v>17</v>
      </c>
      <c r="R69" s="45" t="s">
        <v>18</v>
      </c>
      <c r="S69" s="45" t="s">
        <v>19</v>
      </c>
      <c r="T69" s="45" t="s">
        <v>20</v>
      </c>
      <c r="U69" s="4"/>
    </row>
    <row r="70" spans="2:21" ht="23" thickBot="1" x14ac:dyDescent="0.6">
      <c r="B70" s="119"/>
      <c r="C70" s="120"/>
      <c r="D70" s="121"/>
      <c r="E70" s="122"/>
      <c r="F70" s="120"/>
      <c r="G70" s="121"/>
      <c r="H70" s="121"/>
      <c r="I70" s="121"/>
      <c r="J70" s="122"/>
      <c r="K70" s="119"/>
      <c r="L70" s="119"/>
      <c r="M70" s="123">
        <v>300</v>
      </c>
      <c r="N70" s="123">
        <v>300</v>
      </c>
      <c r="O70" s="123">
        <v>300</v>
      </c>
      <c r="P70" s="123">
        <v>300</v>
      </c>
      <c r="Q70" s="123">
        <v>300</v>
      </c>
      <c r="R70" s="123">
        <v>300</v>
      </c>
      <c r="S70" s="123">
        <f>SUM(M70:R70)</f>
        <v>1800</v>
      </c>
      <c r="T70" s="123">
        <f>S68+S70</f>
        <v>3600</v>
      </c>
      <c r="U70" s="4"/>
    </row>
    <row r="71" spans="2:21" ht="22.5" x14ac:dyDescent="0.55000000000000004">
      <c r="B71" s="124" t="s">
        <v>49</v>
      </c>
      <c r="C71" s="63" t="s">
        <v>92</v>
      </c>
      <c r="D71" s="64"/>
      <c r="E71" s="65"/>
      <c r="F71" s="72" t="s">
        <v>93</v>
      </c>
      <c r="G71" s="64"/>
      <c r="H71" s="64"/>
      <c r="I71" s="64"/>
      <c r="J71" s="65"/>
      <c r="K71" s="124" t="s">
        <v>21</v>
      </c>
      <c r="L71" s="124" t="s">
        <v>22</v>
      </c>
      <c r="M71" s="125" t="s">
        <v>5</v>
      </c>
      <c r="N71" s="125" t="s">
        <v>6</v>
      </c>
      <c r="O71" s="125" t="s">
        <v>7</v>
      </c>
      <c r="P71" s="125" t="s">
        <v>8</v>
      </c>
      <c r="Q71" s="125" t="s">
        <v>9</v>
      </c>
      <c r="R71" s="125" t="s">
        <v>10</v>
      </c>
      <c r="S71" s="125" t="s">
        <v>11</v>
      </c>
      <c r="T71" s="126"/>
      <c r="U71" s="4"/>
    </row>
    <row r="72" spans="2:21" ht="22.5" x14ac:dyDescent="0.55000000000000004">
      <c r="B72" s="61"/>
      <c r="C72" s="66"/>
      <c r="D72" s="67"/>
      <c r="E72" s="68"/>
      <c r="F72" s="66"/>
      <c r="G72" s="67"/>
      <c r="H72" s="67"/>
      <c r="I72" s="67"/>
      <c r="J72" s="68"/>
      <c r="K72" s="61"/>
      <c r="L72" s="61"/>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2.5" x14ac:dyDescent="0.55000000000000004">
      <c r="B73" s="61"/>
      <c r="C73" s="66"/>
      <c r="D73" s="67"/>
      <c r="E73" s="68"/>
      <c r="F73" s="66"/>
      <c r="G73" s="67"/>
      <c r="H73" s="67"/>
      <c r="I73" s="67"/>
      <c r="J73" s="68"/>
      <c r="K73" s="61"/>
      <c r="L73" s="61"/>
      <c r="M73" s="45" t="s">
        <v>13</v>
      </c>
      <c r="N73" s="45" t="s">
        <v>14</v>
      </c>
      <c r="O73" s="45" t="s">
        <v>15</v>
      </c>
      <c r="P73" s="45" t="s">
        <v>16</v>
      </c>
      <c r="Q73" s="45" t="s">
        <v>17</v>
      </c>
      <c r="R73" s="45" t="s">
        <v>18</v>
      </c>
      <c r="S73" s="45" t="s">
        <v>19</v>
      </c>
      <c r="T73" s="45" t="s">
        <v>20</v>
      </c>
      <c r="U73" s="4"/>
    </row>
    <row r="74" spans="2:21" ht="23" thickBot="1" x14ac:dyDescent="0.6">
      <c r="B74" s="119"/>
      <c r="C74" s="120"/>
      <c r="D74" s="121"/>
      <c r="E74" s="122"/>
      <c r="F74" s="120"/>
      <c r="G74" s="121"/>
      <c r="H74" s="121"/>
      <c r="I74" s="121"/>
      <c r="J74" s="122"/>
      <c r="K74" s="119"/>
      <c r="L74" s="119"/>
      <c r="M74" s="123">
        <f>M66+M70</f>
        <v>1800</v>
      </c>
      <c r="N74" s="123">
        <f t="shared" si="5"/>
        <v>1800</v>
      </c>
      <c r="O74" s="123">
        <f t="shared" si="5"/>
        <v>1800</v>
      </c>
      <c r="P74" s="123">
        <f t="shared" si="5"/>
        <v>1800</v>
      </c>
      <c r="Q74" s="123">
        <f t="shared" si="5"/>
        <v>1800</v>
      </c>
      <c r="R74" s="123">
        <f t="shared" si="5"/>
        <v>1800</v>
      </c>
      <c r="S74" s="123">
        <f>SUM(M74:R74)</f>
        <v>10800</v>
      </c>
      <c r="T74" s="123">
        <f>S72+S74</f>
        <v>21600</v>
      </c>
      <c r="U74" s="4"/>
    </row>
    <row r="75" spans="2:21" ht="22.5" x14ac:dyDescent="0.55000000000000004">
      <c r="B75" s="124" t="s">
        <v>124</v>
      </c>
      <c r="C75" s="63" t="s">
        <v>94</v>
      </c>
      <c r="D75" s="64"/>
      <c r="E75" s="65"/>
      <c r="F75" s="72" t="s">
        <v>125</v>
      </c>
      <c r="G75" s="64"/>
      <c r="H75" s="64"/>
      <c r="I75" s="64"/>
      <c r="J75" s="65"/>
      <c r="K75" s="124" t="s">
        <v>21</v>
      </c>
      <c r="L75" s="124" t="s">
        <v>22</v>
      </c>
      <c r="M75" s="125" t="s">
        <v>5</v>
      </c>
      <c r="N75" s="125" t="s">
        <v>6</v>
      </c>
      <c r="O75" s="125" t="s">
        <v>7</v>
      </c>
      <c r="P75" s="125" t="s">
        <v>8</v>
      </c>
      <c r="Q75" s="125" t="s">
        <v>9</v>
      </c>
      <c r="R75" s="125" t="s">
        <v>10</v>
      </c>
      <c r="S75" s="125" t="s">
        <v>11</v>
      </c>
      <c r="T75" s="126"/>
      <c r="U75" s="4"/>
    </row>
    <row r="76" spans="2:21" ht="22.5" x14ac:dyDescent="0.55000000000000004">
      <c r="B76" s="61"/>
      <c r="C76" s="66"/>
      <c r="D76" s="67"/>
      <c r="E76" s="68"/>
      <c r="F76" s="66"/>
      <c r="G76" s="67"/>
      <c r="H76" s="67"/>
      <c r="I76" s="67"/>
      <c r="J76" s="68"/>
      <c r="K76" s="61"/>
      <c r="L76" s="61"/>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2.5" x14ac:dyDescent="0.55000000000000004">
      <c r="B77" s="61"/>
      <c r="C77" s="66"/>
      <c r="D77" s="67"/>
      <c r="E77" s="68"/>
      <c r="F77" s="66"/>
      <c r="G77" s="67"/>
      <c r="H77" s="67"/>
      <c r="I77" s="67"/>
      <c r="J77" s="68"/>
      <c r="K77" s="61"/>
      <c r="L77" s="61"/>
      <c r="M77" s="45" t="s">
        <v>13</v>
      </c>
      <c r="N77" s="45" t="s">
        <v>14</v>
      </c>
      <c r="O77" s="45" t="s">
        <v>15</v>
      </c>
      <c r="P77" s="45" t="s">
        <v>16</v>
      </c>
      <c r="Q77" s="45" t="s">
        <v>17</v>
      </c>
      <c r="R77" s="45" t="s">
        <v>18</v>
      </c>
      <c r="S77" s="45" t="s">
        <v>19</v>
      </c>
      <c r="T77" s="45" t="s">
        <v>20</v>
      </c>
      <c r="U77" s="4"/>
    </row>
    <row r="78" spans="2:21" ht="23" thickBot="1" x14ac:dyDescent="0.6">
      <c r="B78" s="119"/>
      <c r="C78" s="120"/>
      <c r="D78" s="121"/>
      <c r="E78" s="122"/>
      <c r="F78" s="120"/>
      <c r="G78" s="121"/>
      <c r="H78" s="121"/>
      <c r="I78" s="121"/>
      <c r="J78" s="122"/>
      <c r="K78" s="119"/>
      <c r="L78" s="119"/>
      <c r="M78" s="123">
        <f>M58-M74</f>
        <v>3216</v>
      </c>
      <c r="N78" s="123">
        <f t="shared" si="6"/>
        <v>3700</v>
      </c>
      <c r="O78" s="123">
        <f t="shared" si="6"/>
        <v>4242</v>
      </c>
      <c r="P78" s="123">
        <f t="shared" si="6"/>
        <v>4840</v>
      </c>
      <c r="Q78" s="123">
        <f t="shared" si="6"/>
        <v>5496</v>
      </c>
      <c r="R78" s="123">
        <f t="shared" si="6"/>
        <v>6208</v>
      </c>
      <c r="S78" s="123">
        <f>SUM(M78:R78)</f>
        <v>27702</v>
      </c>
      <c r="T78" s="123">
        <f>S76+S78</f>
        <v>38846</v>
      </c>
      <c r="U78" s="4"/>
    </row>
    <row r="79" spans="2:21" ht="22.5" x14ac:dyDescent="0.55000000000000004">
      <c r="B79" s="61" t="s">
        <v>50</v>
      </c>
      <c r="C79" s="66" t="s">
        <v>95</v>
      </c>
      <c r="D79" s="67"/>
      <c r="E79" s="68"/>
      <c r="F79" s="118" t="s">
        <v>126</v>
      </c>
      <c r="G79" s="67"/>
      <c r="H79" s="67"/>
      <c r="I79" s="67"/>
      <c r="J79" s="68"/>
      <c r="K79" s="61"/>
      <c r="L79" s="61" t="s">
        <v>75</v>
      </c>
      <c r="M79" s="51" t="s">
        <v>5</v>
      </c>
      <c r="N79" s="51" t="s">
        <v>6</v>
      </c>
      <c r="O79" s="51" t="s">
        <v>7</v>
      </c>
      <c r="P79" s="51" t="s">
        <v>8</v>
      </c>
      <c r="Q79" s="51" t="s">
        <v>9</v>
      </c>
      <c r="R79" s="51" t="s">
        <v>10</v>
      </c>
      <c r="S79" s="51" t="s">
        <v>11</v>
      </c>
      <c r="T79" s="33"/>
      <c r="U79" s="4"/>
    </row>
    <row r="80" spans="2:21" ht="22.5" x14ac:dyDescent="0.55000000000000004">
      <c r="B80" s="61"/>
      <c r="C80" s="66"/>
      <c r="D80" s="67"/>
      <c r="E80" s="68"/>
      <c r="F80" s="66"/>
      <c r="G80" s="67"/>
      <c r="H80" s="67"/>
      <c r="I80" s="67"/>
      <c r="J80" s="68"/>
      <c r="K80" s="61"/>
      <c r="L80" s="61"/>
      <c r="M80" s="49">
        <f>ROUND(M76/M32*100,0)</f>
        <v>11</v>
      </c>
      <c r="N80" s="49">
        <f t="shared" ref="N80:T82" si="7">ROUND(N76/N32*100,0)</f>
        <v>13</v>
      </c>
      <c r="O80" s="49">
        <f t="shared" si="7"/>
        <v>14</v>
      </c>
      <c r="P80" s="49">
        <f t="shared" si="7"/>
        <v>16</v>
      </c>
      <c r="Q80" s="49">
        <f t="shared" si="7"/>
        <v>17</v>
      </c>
      <c r="R80" s="49">
        <f t="shared" si="7"/>
        <v>18</v>
      </c>
      <c r="S80" s="49">
        <f t="shared" si="7"/>
        <v>15</v>
      </c>
      <c r="T80" s="33"/>
      <c r="U80" s="4"/>
    </row>
    <row r="81" spans="1:21" ht="22.5" x14ac:dyDescent="0.55000000000000004">
      <c r="B81" s="61"/>
      <c r="C81" s="66"/>
      <c r="D81" s="67"/>
      <c r="E81" s="68"/>
      <c r="F81" s="66"/>
      <c r="G81" s="67"/>
      <c r="H81" s="67"/>
      <c r="I81" s="67"/>
      <c r="J81" s="68"/>
      <c r="K81" s="61"/>
      <c r="L81" s="61"/>
      <c r="M81" s="45" t="s">
        <v>13</v>
      </c>
      <c r="N81" s="45" t="s">
        <v>14</v>
      </c>
      <c r="O81" s="45" t="s">
        <v>15</v>
      </c>
      <c r="P81" s="45" t="s">
        <v>16</v>
      </c>
      <c r="Q81" s="45" t="s">
        <v>17</v>
      </c>
      <c r="R81" s="45" t="s">
        <v>18</v>
      </c>
      <c r="S81" s="45" t="s">
        <v>19</v>
      </c>
      <c r="T81" s="45" t="s">
        <v>20</v>
      </c>
      <c r="U81" s="4"/>
    </row>
    <row r="82" spans="1:21" ht="22.5" x14ac:dyDescent="0.55000000000000004">
      <c r="B82" s="62"/>
      <c r="C82" s="69"/>
      <c r="D82" s="70"/>
      <c r="E82" s="71"/>
      <c r="F82" s="69"/>
      <c r="G82" s="70"/>
      <c r="H82" s="70"/>
      <c r="I82" s="70"/>
      <c r="J82" s="71"/>
      <c r="K82" s="62"/>
      <c r="L82" s="62"/>
      <c r="M82" s="49">
        <f>ROUND(M78/M34*100,0)</f>
        <v>19</v>
      </c>
      <c r="N82" s="49">
        <f t="shared" si="7"/>
        <v>20</v>
      </c>
      <c r="O82" s="49">
        <f t="shared" si="7"/>
        <v>21</v>
      </c>
      <c r="P82" s="49">
        <f t="shared" si="7"/>
        <v>22</v>
      </c>
      <c r="Q82" s="49">
        <f t="shared" si="7"/>
        <v>23</v>
      </c>
      <c r="R82" s="49">
        <f t="shared" si="7"/>
        <v>23</v>
      </c>
      <c r="S82" s="49">
        <f t="shared" si="7"/>
        <v>22</v>
      </c>
      <c r="T82" s="49">
        <f t="shared" si="7"/>
        <v>19</v>
      </c>
      <c r="U82" s="4"/>
    </row>
    <row r="83" spans="1:21" x14ac:dyDescent="0.55000000000000004">
      <c r="A83" s="4"/>
      <c r="B83" s="4"/>
      <c r="C83" s="4"/>
      <c r="D83" s="4"/>
      <c r="E83" s="4"/>
      <c r="F83" s="4"/>
      <c r="G83" s="4"/>
      <c r="H83" s="4"/>
      <c r="I83" s="4"/>
      <c r="J83" s="4"/>
      <c r="K83" s="4"/>
      <c r="L83" s="4"/>
      <c r="M83" s="4"/>
      <c r="N83" s="4"/>
      <c r="O83" s="4"/>
      <c r="P83" s="4"/>
      <c r="Q83" s="4"/>
      <c r="R83" s="4"/>
      <c r="S83" s="4"/>
      <c r="T83" s="4"/>
      <c r="U83" s="4"/>
    </row>
  </sheetData>
  <mergeCells count="97">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 ref="B24:B26"/>
    <mergeCell ref="C24:E26"/>
    <mergeCell ref="F24:J26"/>
    <mergeCell ref="N20:O20"/>
    <mergeCell ref="P20:Q20"/>
    <mergeCell ref="K24:K26"/>
    <mergeCell ref="L24:L26"/>
    <mergeCell ref="C31:E34"/>
    <mergeCell ref="B31:B34"/>
    <mergeCell ref="B27:B30"/>
    <mergeCell ref="C27:E30"/>
    <mergeCell ref="F27:J30"/>
    <mergeCell ref="L31:L34"/>
    <mergeCell ref="K31:K34"/>
    <mergeCell ref="F31:J34"/>
    <mergeCell ref="K27:K30"/>
    <mergeCell ref="L27:L30"/>
    <mergeCell ref="C7:E7"/>
    <mergeCell ref="G7:I7"/>
    <mergeCell ref="B2:I2"/>
    <mergeCell ref="J2:L2"/>
    <mergeCell ref="B4:T4"/>
    <mergeCell ref="B5:T5"/>
    <mergeCell ref="B43:B46"/>
    <mergeCell ref="C43:E46"/>
    <mergeCell ref="F43:J46"/>
    <mergeCell ref="K43:K46"/>
    <mergeCell ref="L43:L46"/>
    <mergeCell ref="L35:L38"/>
    <mergeCell ref="B39:B42"/>
    <mergeCell ref="C39:E42"/>
    <mergeCell ref="F39:J42"/>
    <mergeCell ref="K39:K42"/>
    <mergeCell ref="L39:L42"/>
    <mergeCell ref="B35:B38"/>
    <mergeCell ref="C35:E38"/>
    <mergeCell ref="F35:J38"/>
    <mergeCell ref="K35:K38"/>
    <mergeCell ref="B51:B54"/>
    <mergeCell ref="C51:E54"/>
    <mergeCell ref="F51:J54"/>
    <mergeCell ref="K51:K54"/>
    <mergeCell ref="L51:L54"/>
    <mergeCell ref="B47:B50"/>
    <mergeCell ref="C47:E50"/>
    <mergeCell ref="F47:J50"/>
    <mergeCell ref="K47:K50"/>
    <mergeCell ref="L47:L50"/>
    <mergeCell ref="B59:B62"/>
    <mergeCell ref="C59:E62"/>
    <mergeCell ref="F59:J62"/>
    <mergeCell ref="K59:K62"/>
    <mergeCell ref="L59:L62"/>
    <mergeCell ref="B55:B58"/>
    <mergeCell ref="C55:E58"/>
    <mergeCell ref="F55:J58"/>
    <mergeCell ref="K55:K58"/>
    <mergeCell ref="L55:L58"/>
    <mergeCell ref="B67:B70"/>
    <mergeCell ref="C67:E70"/>
    <mergeCell ref="F67:J70"/>
    <mergeCell ref="K67:K70"/>
    <mergeCell ref="L67:L70"/>
    <mergeCell ref="B63:B66"/>
    <mergeCell ref="C63:E66"/>
    <mergeCell ref="F63:J66"/>
    <mergeCell ref="K63:K66"/>
    <mergeCell ref="L63:L66"/>
    <mergeCell ref="B75:B78"/>
    <mergeCell ref="C75:E78"/>
    <mergeCell ref="F75:J78"/>
    <mergeCell ref="K75:K78"/>
    <mergeCell ref="L75:L78"/>
    <mergeCell ref="B71:B74"/>
    <mergeCell ref="C71:E74"/>
    <mergeCell ref="F71:J74"/>
    <mergeCell ref="K71:K74"/>
    <mergeCell ref="L71:L74"/>
    <mergeCell ref="B79:B82"/>
    <mergeCell ref="C79:E82"/>
    <mergeCell ref="F79:J82"/>
    <mergeCell ref="K79:K82"/>
    <mergeCell ref="L79:L8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77" t="s">
        <v>28</v>
      </c>
      <c r="C2" s="77"/>
      <c r="D2" s="77"/>
      <c r="E2" s="77"/>
      <c r="F2" s="77"/>
      <c r="G2" s="77"/>
      <c r="H2" s="77"/>
      <c r="I2" s="77"/>
      <c r="J2" s="117" t="str">
        <f>A①_営業部_入力!J2</f>
        <v>第4-２問</v>
      </c>
      <c r="K2" s="117"/>
      <c r="L2" s="117"/>
      <c r="M2" s="40" t="str">
        <f>A①_営業部_入力!M2</f>
        <v>部門別月次予算PL（その４-２）</v>
      </c>
      <c r="N2" s="40"/>
      <c r="O2" s="40"/>
      <c r="P2" s="40"/>
      <c r="Q2" s="40"/>
      <c r="R2" s="40"/>
      <c r="S2" s="40"/>
      <c r="T2" s="7"/>
    </row>
    <row r="3" spans="2:20" ht="31.5" x14ac:dyDescent="1.05">
      <c r="B3" s="8"/>
      <c r="C3" s="30" t="s">
        <v>35</v>
      </c>
      <c r="D3" s="8"/>
      <c r="E3" s="8"/>
      <c r="F3" s="8"/>
      <c r="G3" s="30" t="s">
        <v>135</v>
      </c>
      <c r="H3" s="8"/>
      <c r="I3" s="8"/>
      <c r="J3" s="41" t="s">
        <v>54</v>
      </c>
      <c r="K3" s="9"/>
      <c r="L3" s="9"/>
      <c r="M3" s="9"/>
      <c r="N3" s="9"/>
      <c r="O3" s="9"/>
      <c r="P3" s="9"/>
      <c r="Q3" s="9"/>
      <c r="R3" s="9"/>
      <c r="S3" s="9"/>
      <c r="T3" s="10"/>
    </row>
    <row r="4" spans="2:20" ht="22.5" x14ac:dyDescent="0.55000000000000004">
      <c r="B4" s="79" t="s">
        <v>0</v>
      </c>
      <c r="C4" s="80"/>
      <c r="D4" s="80"/>
      <c r="E4" s="80"/>
      <c r="F4" s="80"/>
      <c r="G4" s="80"/>
      <c r="H4" s="80"/>
      <c r="I4" s="80"/>
      <c r="J4" s="80"/>
      <c r="K4" s="80"/>
      <c r="L4" s="80"/>
      <c r="M4" s="80"/>
      <c r="N4" s="80"/>
      <c r="O4" s="80"/>
      <c r="P4" s="80"/>
      <c r="Q4" s="80"/>
      <c r="R4" s="80"/>
      <c r="S4" s="80"/>
      <c r="T4" s="81"/>
    </row>
    <row r="5" spans="2:20" ht="67.75" customHeight="1" x14ac:dyDescent="0.55000000000000004">
      <c r="B5" s="82" t="s">
        <v>56</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2">
        <v>1</v>
      </c>
      <c r="C7" s="73" t="s">
        <v>52</v>
      </c>
      <c r="D7" s="74"/>
      <c r="E7" s="75"/>
      <c r="F7" s="11">
        <v>1</v>
      </c>
      <c r="G7" s="76" t="s">
        <v>24</v>
      </c>
      <c r="H7" s="76"/>
      <c r="I7" s="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83"/>
      <c r="D9" s="83"/>
      <c r="E9" s="83"/>
      <c r="F9" s="83"/>
      <c r="G9" s="83"/>
      <c r="H9" s="83"/>
      <c r="I9" s="83"/>
      <c r="J9" s="83"/>
      <c r="K9" s="83"/>
      <c r="L9" s="83"/>
      <c r="M9" s="83"/>
      <c r="N9" s="83"/>
      <c r="O9" s="83"/>
      <c r="P9" s="83"/>
      <c r="Q9" s="83"/>
      <c r="R9" s="83"/>
      <c r="S9" s="83"/>
      <c r="T9" s="8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8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95" t="s">
        <v>59</v>
      </c>
      <c r="E15" s="96"/>
      <c r="F15" s="47"/>
      <c r="G15" s="47" t="s">
        <v>72</v>
      </c>
      <c r="H15" s="47"/>
      <c r="I15" s="47"/>
      <c r="J15" s="47"/>
      <c r="K15" s="47"/>
      <c r="L15" s="47"/>
      <c r="M15" s="47"/>
      <c r="N15" s="47"/>
      <c r="O15" s="47"/>
      <c r="P15" s="47"/>
      <c r="Q15" s="47"/>
      <c r="R15" s="47"/>
      <c r="S15" s="47"/>
      <c r="T15" s="48"/>
    </row>
    <row r="16" spans="2:20" ht="19.75" customHeight="1" thickBot="1" x14ac:dyDescent="0.6">
      <c r="B16" s="46"/>
      <c r="C16" s="47"/>
      <c r="D16" s="103" t="s">
        <v>61</v>
      </c>
      <c r="E16" s="104"/>
      <c r="F16" s="47"/>
      <c r="G16" s="47" t="s">
        <v>96</v>
      </c>
      <c r="H16" s="47"/>
      <c r="I16" s="47"/>
      <c r="J16" s="47"/>
      <c r="K16" s="47"/>
      <c r="L16" s="47"/>
      <c r="M16" s="47"/>
      <c r="N16" s="47"/>
      <c r="O16" s="47"/>
      <c r="P16" s="47"/>
      <c r="Q16" s="47"/>
      <c r="R16" s="47"/>
      <c r="S16" s="47"/>
      <c r="T16" s="48"/>
    </row>
    <row r="17" spans="2:20" ht="19.75" customHeight="1" thickBot="1" x14ac:dyDescent="0.6">
      <c r="B17" s="46"/>
      <c r="C17" s="47"/>
      <c r="D17" s="95" t="s">
        <v>62</v>
      </c>
      <c r="E17" s="96"/>
      <c r="F17" s="47"/>
      <c r="G17" s="47" t="s">
        <v>96</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95" t="s">
        <v>63</v>
      </c>
      <c r="C19" s="96"/>
      <c r="D19" s="47"/>
      <c r="E19" s="47"/>
      <c r="F19" s="47"/>
      <c r="G19" s="47"/>
      <c r="H19" s="47"/>
      <c r="I19" s="47"/>
      <c r="J19" s="47"/>
      <c r="K19" s="47"/>
      <c r="L19" s="47"/>
      <c r="M19" s="47"/>
      <c r="N19" s="47"/>
      <c r="O19" s="47"/>
      <c r="P19" s="47"/>
      <c r="Q19" s="47"/>
      <c r="R19" s="47"/>
      <c r="S19" s="47"/>
      <c r="T19" s="48"/>
    </row>
    <row r="20" spans="2:20" ht="19.75" customHeight="1" thickBot="1" x14ac:dyDescent="0.6">
      <c r="B20" s="95" t="s">
        <v>64</v>
      </c>
      <c r="C20" s="96"/>
      <c r="D20" s="103" t="s">
        <v>65</v>
      </c>
      <c r="E20" s="116"/>
      <c r="F20" s="116"/>
      <c r="G20" s="104"/>
      <c r="H20" s="95" t="s">
        <v>66</v>
      </c>
      <c r="I20" s="108"/>
      <c r="J20" s="108"/>
      <c r="K20" s="96"/>
      <c r="L20" s="95" t="s">
        <v>67</v>
      </c>
      <c r="M20" s="96"/>
      <c r="N20" s="95" t="s">
        <v>68</v>
      </c>
      <c r="O20" s="96"/>
      <c r="P20" s="95" t="s">
        <v>69</v>
      </c>
      <c r="Q20" s="96"/>
      <c r="R20" s="95" t="s">
        <v>70</v>
      </c>
      <c r="S20" s="96"/>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97" t="s">
        <v>129</v>
      </c>
      <c r="C22" s="98"/>
      <c r="D22" s="98"/>
      <c r="E22" s="98"/>
      <c r="F22" s="98"/>
      <c r="G22" s="98"/>
      <c r="H22" s="98"/>
      <c r="I22" s="98"/>
      <c r="J22" s="98"/>
      <c r="K22" s="98"/>
      <c r="L22" s="98"/>
      <c r="M22" s="98"/>
      <c r="N22" s="98"/>
      <c r="O22" s="98"/>
      <c r="P22" s="98"/>
      <c r="Q22" s="98"/>
      <c r="R22" s="98"/>
      <c r="S22" s="98"/>
      <c r="T22" s="99"/>
    </row>
    <row r="23" spans="2:20" ht="22.5" x14ac:dyDescent="0.55000000000000004">
      <c r="B23" s="38" t="s">
        <v>1</v>
      </c>
      <c r="C23" s="100" t="s">
        <v>2</v>
      </c>
      <c r="D23" s="101"/>
      <c r="E23" s="102"/>
      <c r="F23" s="100" t="s">
        <v>12</v>
      </c>
      <c r="G23" s="101"/>
      <c r="H23" s="101"/>
      <c r="I23" s="101"/>
      <c r="J23" s="102"/>
      <c r="K23" s="44" t="s">
        <v>3</v>
      </c>
      <c r="L23" s="44" t="s">
        <v>4</v>
      </c>
      <c r="M23" s="45" t="s">
        <v>5</v>
      </c>
      <c r="N23" s="45" t="s">
        <v>6</v>
      </c>
      <c r="O23" s="45" t="s">
        <v>7</v>
      </c>
      <c r="P23" s="45" t="s">
        <v>8</v>
      </c>
      <c r="Q23" s="45" t="s">
        <v>9</v>
      </c>
      <c r="R23" s="45" t="s">
        <v>10</v>
      </c>
      <c r="S23" s="45" t="s">
        <v>11</v>
      </c>
      <c r="T23" s="37"/>
    </row>
    <row r="24" spans="2:20" ht="22.5" x14ac:dyDescent="0.55000000000000004">
      <c r="B24" s="60" t="s">
        <v>23</v>
      </c>
      <c r="C24" s="92" t="s">
        <v>98</v>
      </c>
      <c r="D24" s="93"/>
      <c r="E24" s="94"/>
      <c r="F24" s="115" t="s">
        <v>130</v>
      </c>
      <c r="G24" s="93"/>
      <c r="H24" s="93"/>
      <c r="I24" s="93"/>
      <c r="J24" s="94"/>
      <c r="K24" s="60" t="s">
        <v>21</v>
      </c>
      <c r="L24" s="60"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61"/>
      <c r="C25" s="66"/>
      <c r="D25" s="67"/>
      <c r="E25" s="68"/>
      <c r="F25" s="66"/>
      <c r="G25" s="67"/>
      <c r="H25" s="67"/>
      <c r="I25" s="67"/>
      <c r="J25" s="68"/>
      <c r="K25" s="61"/>
      <c r="L25" s="61"/>
      <c r="M25" s="45" t="s">
        <v>13</v>
      </c>
      <c r="N25" s="45" t="s">
        <v>14</v>
      </c>
      <c r="O25" s="45" t="s">
        <v>15</v>
      </c>
      <c r="P25" s="45" t="s">
        <v>16</v>
      </c>
      <c r="Q25" s="45" t="s">
        <v>17</v>
      </c>
      <c r="R25" s="45" t="s">
        <v>18</v>
      </c>
      <c r="S25" s="45" t="s">
        <v>19</v>
      </c>
      <c r="T25" s="45" t="s">
        <v>20</v>
      </c>
    </row>
    <row r="26" spans="2:20" ht="23" thickBot="1" x14ac:dyDescent="0.6">
      <c r="B26" s="119"/>
      <c r="C26" s="120"/>
      <c r="D26" s="121"/>
      <c r="E26" s="122"/>
      <c r="F26" s="120"/>
      <c r="G26" s="121"/>
      <c r="H26" s="121"/>
      <c r="I26" s="121"/>
      <c r="J26" s="122"/>
      <c r="K26" s="119"/>
      <c r="L26" s="119"/>
      <c r="M26" s="123">
        <f>A①_営業部_入力!M42</f>
        <v>10032</v>
      </c>
      <c r="N26" s="123">
        <f>A①_営業部_入力!N42</f>
        <v>11001</v>
      </c>
      <c r="O26" s="123">
        <f>A①_営業部_入力!O42</f>
        <v>12084</v>
      </c>
      <c r="P26" s="123">
        <f>A①_営業部_入力!P42</f>
        <v>13281</v>
      </c>
      <c r="Q26" s="123">
        <f>A①_営業部_入力!Q42</f>
        <v>14592</v>
      </c>
      <c r="R26" s="123">
        <f>A①_営業部_入力!R42</f>
        <v>16017</v>
      </c>
      <c r="S26" s="123">
        <f>SUM(M26:R26)</f>
        <v>77007</v>
      </c>
      <c r="T26" s="123">
        <f>S24+S26</f>
        <v>120897</v>
      </c>
    </row>
    <row r="27" spans="2:20" ht="22.5" x14ac:dyDescent="0.55000000000000004">
      <c r="B27" s="124" t="s">
        <v>34</v>
      </c>
      <c r="C27" s="85" t="s">
        <v>43</v>
      </c>
      <c r="D27" s="86"/>
      <c r="E27" s="87"/>
      <c r="F27" s="91" t="s">
        <v>131</v>
      </c>
      <c r="G27" s="86"/>
      <c r="H27" s="86"/>
      <c r="I27" s="86"/>
      <c r="J27" s="87"/>
      <c r="K27" s="124" t="s">
        <v>97</v>
      </c>
      <c r="L27" s="124" t="s">
        <v>44</v>
      </c>
      <c r="M27" s="125" t="s">
        <v>5</v>
      </c>
      <c r="N27" s="125" t="s">
        <v>6</v>
      </c>
      <c r="O27" s="125" t="s">
        <v>7</v>
      </c>
      <c r="P27" s="125" t="s">
        <v>8</v>
      </c>
      <c r="Q27" s="125" t="s">
        <v>9</v>
      </c>
      <c r="R27" s="125" t="s">
        <v>10</v>
      </c>
      <c r="S27" s="125" t="s">
        <v>11</v>
      </c>
      <c r="T27" s="126"/>
    </row>
    <row r="28" spans="2:20" ht="22.5" x14ac:dyDescent="0.55000000000000004">
      <c r="B28" s="61"/>
      <c r="C28" s="88"/>
      <c r="D28" s="89"/>
      <c r="E28" s="90"/>
      <c r="F28" s="88"/>
      <c r="G28" s="89"/>
      <c r="H28" s="89"/>
      <c r="I28" s="89"/>
      <c r="J28" s="90"/>
      <c r="K28" s="61"/>
      <c r="L28" s="61"/>
      <c r="M28" s="39">
        <f>A①_営業部_入力!M28</f>
        <v>100</v>
      </c>
      <c r="N28" s="39">
        <f>A①_営業部_入力!N28</f>
        <v>110</v>
      </c>
      <c r="O28" s="39">
        <f>A①_営業部_入力!O28</f>
        <v>121</v>
      </c>
      <c r="P28" s="39">
        <f>A①_営業部_入力!P28</f>
        <v>133</v>
      </c>
      <c r="Q28" s="39">
        <f>A①_営業部_入力!Q28</f>
        <v>146</v>
      </c>
      <c r="R28" s="39">
        <f>A①_営業部_入力!R28</f>
        <v>160</v>
      </c>
      <c r="S28" s="39">
        <f>SUM(M28:R28)</f>
        <v>770</v>
      </c>
      <c r="T28" s="33"/>
    </row>
    <row r="29" spans="2:20" ht="22.5" x14ac:dyDescent="0.55000000000000004">
      <c r="B29" s="61"/>
      <c r="C29" s="88"/>
      <c r="D29" s="89"/>
      <c r="E29" s="90"/>
      <c r="F29" s="88"/>
      <c r="G29" s="89"/>
      <c r="H29" s="89"/>
      <c r="I29" s="89"/>
      <c r="J29" s="90"/>
      <c r="K29" s="61"/>
      <c r="L29" s="61"/>
      <c r="M29" s="45" t="s">
        <v>13</v>
      </c>
      <c r="N29" s="45" t="s">
        <v>14</v>
      </c>
      <c r="O29" s="45" t="s">
        <v>15</v>
      </c>
      <c r="P29" s="45" t="s">
        <v>16</v>
      </c>
      <c r="Q29" s="45" t="s">
        <v>17</v>
      </c>
      <c r="R29" s="45" t="s">
        <v>18</v>
      </c>
      <c r="S29" s="45" t="s">
        <v>19</v>
      </c>
      <c r="T29" s="45" t="s">
        <v>20</v>
      </c>
    </row>
    <row r="30" spans="2:20" ht="23" thickBot="1" x14ac:dyDescent="0.6">
      <c r="B30" s="119"/>
      <c r="C30" s="127"/>
      <c r="D30" s="128"/>
      <c r="E30" s="129"/>
      <c r="F30" s="127"/>
      <c r="G30" s="128"/>
      <c r="H30" s="128"/>
      <c r="I30" s="128"/>
      <c r="J30" s="129"/>
      <c r="K30" s="119"/>
      <c r="L30" s="119"/>
      <c r="M30" s="130">
        <f>A①_営業部_入力!M30</f>
        <v>176</v>
      </c>
      <c r="N30" s="130">
        <f>A①_営業部_入力!N30</f>
        <v>193</v>
      </c>
      <c r="O30" s="130">
        <f>A①_営業部_入力!O30</f>
        <v>212</v>
      </c>
      <c r="P30" s="130">
        <f>A①_営業部_入力!P30</f>
        <v>233</v>
      </c>
      <c r="Q30" s="130">
        <f>A①_営業部_入力!Q30</f>
        <v>256</v>
      </c>
      <c r="R30" s="130">
        <f>A①_営業部_入力!R30</f>
        <v>281</v>
      </c>
      <c r="S30" s="130">
        <f>SUM(M30:R30)</f>
        <v>1351</v>
      </c>
      <c r="T30" s="130">
        <f>S28+S30</f>
        <v>2121</v>
      </c>
    </row>
    <row r="31" spans="2:20" ht="18" customHeight="1" x14ac:dyDescent="0.55000000000000004">
      <c r="B31" s="124" t="s">
        <v>40</v>
      </c>
      <c r="C31" s="63" t="s">
        <v>99</v>
      </c>
      <c r="D31" s="64"/>
      <c r="E31" s="65"/>
      <c r="F31" s="72" t="s">
        <v>134</v>
      </c>
      <c r="G31" s="64"/>
      <c r="H31" s="64"/>
      <c r="I31" s="64"/>
      <c r="J31" s="65"/>
      <c r="K31" s="124" t="s">
        <v>97</v>
      </c>
      <c r="L31" s="124" t="s">
        <v>44</v>
      </c>
      <c r="M31" s="125" t="s">
        <v>5</v>
      </c>
      <c r="N31" s="125" t="s">
        <v>6</v>
      </c>
      <c r="O31" s="125" t="s">
        <v>7</v>
      </c>
      <c r="P31" s="125" t="s">
        <v>8</v>
      </c>
      <c r="Q31" s="125" t="s">
        <v>9</v>
      </c>
      <c r="R31" s="125" t="s">
        <v>10</v>
      </c>
      <c r="S31" s="125" t="s">
        <v>11</v>
      </c>
      <c r="T31" s="126"/>
    </row>
    <row r="32" spans="2:20" ht="22.5" x14ac:dyDescent="0.55000000000000004">
      <c r="B32" s="61"/>
      <c r="C32" s="66"/>
      <c r="D32" s="67"/>
      <c r="E32" s="68"/>
      <c r="F32" s="66"/>
      <c r="G32" s="67"/>
      <c r="H32" s="67"/>
      <c r="I32" s="67"/>
      <c r="J32" s="68"/>
      <c r="K32" s="61"/>
      <c r="L32" s="61"/>
      <c r="M32" s="2">
        <v>200</v>
      </c>
      <c r="N32" s="43">
        <f>M44</f>
        <v>400</v>
      </c>
      <c r="O32" s="43">
        <f t="shared" ref="O32:R34" si="0">N44</f>
        <v>590</v>
      </c>
      <c r="P32" s="43">
        <f t="shared" si="0"/>
        <v>769</v>
      </c>
      <c r="Q32" s="43">
        <f t="shared" si="0"/>
        <v>936</v>
      </c>
      <c r="R32" s="43">
        <f t="shared" si="0"/>
        <v>1090</v>
      </c>
      <c r="S32" s="2">
        <f>M32</f>
        <v>200</v>
      </c>
      <c r="T32" s="33"/>
    </row>
    <row r="33" spans="2:21" ht="22.5" x14ac:dyDescent="0.55000000000000004">
      <c r="B33" s="61"/>
      <c r="C33" s="66"/>
      <c r="D33" s="67"/>
      <c r="E33" s="68"/>
      <c r="F33" s="66"/>
      <c r="G33" s="67"/>
      <c r="H33" s="67"/>
      <c r="I33" s="67"/>
      <c r="J33" s="68"/>
      <c r="K33" s="61"/>
      <c r="L33" s="61"/>
      <c r="M33" s="45" t="s">
        <v>13</v>
      </c>
      <c r="N33" s="45" t="s">
        <v>14</v>
      </c>
      <c r="O33" s="45" t="s">
        <v>15</v>
      </c>
      <c r="P33" s="45" t="s">
        <v>16</v>
      </c>
      <c r="Q33" s="45" t="s">
        <v>17</v>
      </c>
      <c r="R33" s="45" t="s">
        <v>18</v>
      </c>
      <c r="S33" s="45" t="s">
        <v>19</v>
      </c>
      <c r="T33" s="45" t="s">
        <v>20</v>
      </c>
      <c r="U33" s="3"/>
    </row>
    <row r="34" spans="2:21" ht="23" thickBot="1" x14ac:dyDescent="0.6">
      <c r="B34" s="119"/>
      <c r="C34" s="120"/>
      <c r="D34" s="121"/>
      <c r="E34" s="122"/>
      <c r="F34" s="120"/>
      <c r="G34" s="121"/>
      <c r="H34" s="121"/>
      <c r="I34" s="121"/>
      <c r="J34" s="122"/>
      <c r="K34" s="119"/>
      <c r="L34" s="119"/>
      <c r="M34" s="132">
        <f>R44</f>
        <v>1230</v>
      </c>
      <c r="N34" s="132">
        <f>M46</f>
        <v>1354</v>
      </c>
      <c r="O34" s="132">
        <f t="shared" si="0"/>
        <v>1461</v>
      </c>
      <c r="P34" s="132">
        <f t="shared" si="0"/>
        <v>1549</v>
      </c>
      <c r="Q34" s="132">
        <f t="shared" si="0"/>
        <v>1616</v>
      </c>
      <c r="R34" s="132">
        <f t="shared" si="0"/>
        <v>1660</v>
      </c>
      <c r="S34" s="123">
        <f>M34</f>
        <v>1230</v>
      </c>
      <c r="T34" s="123">
        <f>M32</f>
        <v>200</v>
      </c>
      <c r="U34" s="4"/>
    </row>
    <row r="35" spans="2:21" ht="22.5" x14ac:dyDescent="0.55000000000000004">
      <c r="B35" s="124" t="s">
        <v>45</v>
      </c>
      <c r="C35" s="63" t="s">
        <v>100</v>
      </c>
      <c r="D35" s="64"/>
      <c r="E35" s="65"/>
      <c r="F35" s="72" t="s">
        <v>74</v>
      </c>
      <c r="G35" s="64"/>
      <c r="H35" s="64"/>
      <c r="I35" s="64"/>
      <c r="J35" s="65"/>
      <c r="K35" s="124" t="s">
        <v>97</v>
      </c>
      <c r="L35" s="124" t="s">
        <v>44</v>
      </c>
      <c r="M35" s="125" t="s">
        <v>5</v>
      </c>
      <c r="N35" s="125" t="s">
        <v>6</v>
      </c>
      <c r="O35" s="125" t="s">
        <v>7</v>
      </c>
      <c r="P35" s="125" t="s">
        <v>8</v>
      </c>
      <c r="Q35" s="125" t="s">
        <v>9</v>
      </c>
      <c r="R35" s="125" t="s">
        <v>10</v>
      </c>
      <c r="S35" s="125" t="s">
        <v>11</v>
      </c>
      <c r="T35" s="126"/>
      <c r="U35" s="4"/>
    </row>
    <row r="36" spans="2:21" ht="22.5" x14ac:dyDescent="0.55000000000000004">
      <c r="B36" s="61"/>
      <c r="C36" s="66"/>
      <c r="D36" s="67"/>
      <c r="E36" s="68"/>
      <c r="F36" s="66"/>
      <c r="G36" s="67"/>
      <c r="H36" s="67"/>
      <c r="I36" s="67"/>
      <c r="J36" s="68"/>
      <c r="K36" s="61"/>
      <c r="L36" s="61"/>
      <c r="M36" s="2">
        <v>300</v>
      </c>
      <c r="N36" s="2">
        <v>300</v>
      </c>
      <c r="O36" s="2">
        <v>300</v>
      </c>
      <c r="P36" s="2">
        <v>300</v>
      </c>
      <c r="Q36" s="2">
        <v>300</v>
      </c>
      <c r="R36" s="2">
        <v>300</v>
      </c>
      <c r="S36" s="2">
        <f>SUM(M36:R36)</f>
        <v>1800</v>
      </c>
      <c r="T36" s="33"/>
      <c r="U36" s="4"/>
    </row>
    <row r="37" spans="2:21" ht="22.5" x14ac:dyDescent="0.55000000000000004">
      <c r="B37" s="61"/>
      <c r="C37" s="66"/>
      <c r="D37" s="67"/>
      <c r="E37" s="68"/>
      <c r="F37" s="66"/>
      <c r="G37" s="67"/>
      <c r="H37" s="67"/>
      <c r="I37" s="67"/>
      <c r="J37" s="68"/>
      <c r="K37" s="61"/>
      <c r="L37" s="61"/>
      <c r="M37" s="45" t="s">
        <v>13</v>
      </c>
      <c r="N37" s="45" t="s">
        <v>14</v>
      </c>
      <c r="O37" s="45" t="s">
        <v>15</v>
      </c>
      <c r="P37" s="45" t="s">
        <v>16</v>
      </c>
      <c r="Q37" s="45" t="s">
        <v>17</v>
      </c>
      <c r="R37" s="45" t="s">
        <v>18</v>
      </c>
      <c r="S37" s="45" t="s">
        <v>19</v>
      </c>
      <c r="T37" s="45" t="s">
        <v>20</v>
      </c>
      <c r="U37" s="4"/>
    </row>
    <row r="38" spans="2:21" ht="23" thickBot="1" x14ac:dyDescent="0.6">
      <c r="B38" s="119"/>
      <c r="C38" s="120"/>
      <c r="D38" s="121"/>
      <c r="E38" s="122"/>
      <c r="F38" s="120"/>
      <c r="G38" s="121"/>
      <c r="H38" s="121"/>
      <c r="I38" s="121"/>
      <c r="J38" s="122"/>
      <c r="K38" s="119"/>
      <c r="L38" s="119"/>
      <c r="M38" s="123">
        <v>300</v>
      </c>
      <c r="N38" s="123">
        <v>300</v>
      </c>
      <c r="O38" s="123">
        <v>300</v>
      </c>
      <c r="P38" s="123">
        <v>300</v>
      </c>
      <c r="Q38" s="123">
        <v>300</v>
      </c>
      <c r="R38" s="123">
        <v>300</v>
      </c>
      <c r="S38" s="123">
        <f>SUM(M38:R38)</f>
        <v>1800</v>
      </c>
      <c r="T38" s="123">
        <f>S36+S38</f>
        <v>3600</v>
      </c>
      <c r="U38" s="4"/>
    </row>
    <row r="39" spans="2:21" ht="22.5" x14ac:dyDescent="0.55000000000000004">
      <c r="B39" s="124" t="s">
        <v>46</v>
      </c>
      <c r="C39" s="85" t="s">
        <v>132</v>
      </c>
      <c r="D39" s="86"/>
      <c r="E39" s="87"/>
      <c r="F39" s="91" t="s">
        <v>101</v>
      </c>
      <c r="G39" s="86"/>
      <c r="H39" s="86"/>
      <c r="I39" s="86"/>
      <c r="J39" s="87"/>
      <c r="K39" s="124" t="s">
        <v>97</v>
      </c>
      <c r="L39" s="124" t="s">
        <v>44</v>
      </c>
      <c r="M39" s="125" t="s">
        <v>5</v>
      </c>
      <c r="N39" s="125" t="s">
        <v>6</v>
      </c>
      <c r="O39" s="125" t="s">
        <v>7</v>
      </c>
      <c r="P39" s="125" t="s">
        <v>8</v>
      </c>
      <c r="Q39" s="125" t="s">
        <v>9</v>
      </c>
      <c r="R39" s="125" t="s">
        <v>10</v>
      </c>
      <c r="S39" s="125" t="s">
        <v>11</v>
      </c>
      <c r="T39" s="126"/>
      <c r="U39" s="4"/>
    </row>
    <row r="40" spans="2:21" ht="22.5" x14ac:dyDescent="0.55000000000000004">
      <c r="B40" s="61"/>
      <c r="C40" s="88"/>
      <c r="D40" s="89"/>
      <c r="E40" s="90"/>
      <c r="F40" s="88"/>
      <c r="G40" s="89"/>
      <c r="H40" s="89"/>
      <c r="I40" s="89"/>
      <c r="J40" s="90"/>
      <c r="K40" s="61"/>
      <c r="L40" s="61"/>
      <c r="M40" s="39">
        <f>M28</f>
        <v>100</v>
      </c>
      <c r="N40" s="39">
        <f t="shared" ref="N40:R42" si="1">N28</f>
        <v>110</v>
      </c>
      <c r="O40" s="39">
        <f t="shared" si="1"/>
        <v>121</v>
      </c>
      <c r="P40" s="39">
        <f t="shared" si="1"/>
        <v>133</v>
      </c>
      <c r="Q40" s="39">
        <f t="shared" si="1"/>
        <v>146</v>
      </c>
      <c r="R40" s="39">
        <f t="shared" si="1"/>
        <v>160</v>
      </c>
      <c r="S40" s="39">
        <f>SUM(M40:R40)</f>
        <v>770</v>
      </c>
      <c r="T40" s="33"/>
      <c r="U40" s="4"/>
    </row>
    <row r="41" spans="2:21" ht="22.5" x14ac:dyDescent="0.55000000000000004">
      <c r="B41" s="61"/>
      <c r="C41" s="88"/>
      <c r="D41" s="89"/>
      <c r="E41" s="90"/>
      <c r="F41" s="88"/>
      <c r="G41" s="89"/>
      <c r="H41" s="89"/>
      <c r="I41" s="89"/>
      <c r="J41" s="90"/>
      <c r="K41" s="61"/>
      <c r="L41" s="61"/>
      <c r="M41" s="45" t="s">
        <v>13</v>
      </c>
      <c r="N41" s="45" t="s">
        <v>14</v>
      </c>
      <c r="O41" s="45" t="s">
        <v>15</v>
      </c>
      <c r="P41" s="45" t="s">
        <v>16</v>
      </c>
      <c r="Q41" s="45" t="s">
        <v>17</v>
      </c>
      <c r="R41" s="45" t="s">
        <v>18</v>
      </c>
      <c r="S41" s="45" t="s">
        <v>19</v>
      </c>
      <c r="T41" s="45" t="s">
        <v>20</v>
      </c>
      <c r="U41" s="4"/>
    </row>
    <row r="42" spans="2:21" ht="23" thickBot="1" x14ac:dyDescent="0.6">
      <c r="B42" s="119"/>
      <c r="C42" s="127"/>
      <c r="D42" s="128"/>
      <c r="E42" s="129"/>
      <c r="F42" s="127"/>
      <c r="G42" s="128"/>
      <c r="H42" s="128"/>
      <c r="I42" s="128"/>
      <c r="J42" s="129"/>
      <c r="K42" s="119"/>
      <c r="L42" s="119"/>
      <c r="M42" s="130">
        <f>M30</f>
        <v>176</v>
      </c>
      <c r="N42" s="130">
        <f t="shared" si="1"/>
        <v>193</v>
      </c>
      <c r="O42" s="130">
        <f t="shared" si="1"/>
        <v>212</v>
      </c>
      <c r="P42" s="130">
        <f t="shared" si="1"/>
        <v>233</v>
      </c>
      <c r="Q42" s="130">
        <f t="shared" si="1"/>
        <v>256</v>
      </c>
      <c r="R42" s="130">
        <f t="shared" si="1"/>
        <v>281</v>
      </c>
      <c r="S42" s="123">
        <f>SUM(M42:R42)</f>
        <v>1351</v>
      </c>
      <c r="T42" s="123">
        <f>S40+S42</f>
        <v>2121</v>
      </c>
      <c r="U42" s="4"/>
    </row>
    <row r="43" spans="2:21" ht="21.65" customHeight="1" x14ac:dyDescent="0.55000000000000004">
      <c r="B43" s="124" t="s">
        <v>47</v>
      </c>
      <c r="C43" s="63" t="s">
        <v>102</v>
      </c>
      <c r="D43" s="64"/>
      <c r="E43" s="65"/>
      <c r="F43" s="72" t="s">
        <v>133</v>
      </c>
      <c r="G43" s="64"/>
      <c r="H43" s="64"/>
      <c r="I43" s="64"/>
      <c r="J43" s="65"/>
      <c r="K43" s="124" t="s">
        <v>97</v>
      </c>
      <c r="L43" s="124" t="s">
        <v>44</v>
      </c>
      <c r="M43" s="125" t="s">
        <v>5</v>
      </c>
      <c r="N43" s="125" t="s">
        <v>6</v>
      </c>
      <c r="O43" s="125" t="s">
        <v>7</v>
      </c>
      <c r="P43" s="125" t="s">
        <v>8</v>
      </c>
      <c r="Q43" s="125" t="s">
        <v>9</v>
      </c>
      <c r="R43" s="125" t="s">
        <v>10</v>
      </c>
      <c r="S43" s="125" t="s">
        <v>11</v>
      </c>
      <c r="T43" s="126"/>
      <c r="U43" s="4"/>
    </row>
    <row r="44" spans="2:21" ht="22.5" x14ac:dyDescent="0.55000000000000004">
      <c r="B44" s="61"/>
      <c r="C44" s="66"/>
      <c r="D44" s="67"/>
      <c r="E44" s="68"/>
      <c r="F44" s="66"/>
      <c r="G44" s="67"/>
      <c r="H44" s="67"/>
      <c r="I44" s="67"/>
      <c r="J44" s="68"/>
      <c r="K44" s="61"/>
      <c r="L44" s="61"/>
      <c r="M44" s="43">
        <f>M32+M36-M40</f>
        <v>400</v>
      </c>
      <c r="N44" s="43">
        <f t="shared" ref="N44:R46" si="2">N32+N36-N40</f>
        <v>590</v>
      </c>
      <c r="O44" s="43">
        <f t="shared" si="2"/>
        <v>769</v>
      </c>
      <c r="P44" s="43">
        <f t="shared" si="2"/>
        <v>936</v>
      </c>
      <c r="Q44" s="43">
        <f t="shared" si="2"/>
        <v>1090</v>
      </c>
      <c r="R44" s="43">
        <f t="shared" si="2"/>
        <v>1230</v>
      </c>
      <c r="S44" s="2">
        <f>R44</f>
        <v>1230</v>
      </c>
      <c r="T44" s="33"/>
      <c r="U44" s="4"/>
    </row>
    <row r="45" spans="2:21" ht="22.5" x14ac:dyDescent="0.55000000000000004">
      <c r="B45" s="61"/>
      <c r="C45" s="66"/>
      <c r="D45" s="67"/>
      <c r="E45" s="68"/>
      <c r="F45" s="66"/>
      <c r="G45" s="67"/>
      <c r="H45" s="67"/>
      <c r="I45" s="67"/>
      <c r="J45" s="68"/>
      <c r="K45" s="61"/>
      <c r="L45" s="61"/>
      <c r="M45" s="45" t="s">
        <v>13</v>
      </c>
      <c r="N45" s="45" t="s">
        <v>14</v>
      </c>
      <c r="O45" s="45" t="s">
        <v>15</v>
      </c>
      <c r="P45" s="45" t="s">
        <v>16</v>
      </c>
      <c r="Q45" s="45" t="s">
        <v>17</v>
      </c>
      <c r="R45" s="45" t="s">
        <v>18</v>
      </c>
      <c r="S45" s="45" t="s">
        <v>19</v>
      </c>
      <c r="T45" s="45" t="s">
        <v>20</v>
      </c>
      <c r="U45" s="4"/>
    </row>
    <row r="46" spans="2:21" ht="23" thickBot="1" x14ac:dyDescent="0.6">
      <c r="B46" s="119"/>
      <c r="C46" s="120"/>
      <c r="D46" s="121"/>
      <c r="E46" s="122"/>
      <c r="F46" s="120"/>
      <c r="G46" s="121"/>
      <c r="H46" s="121"/>
      <c r="I46" s="121"/>
      <c r="J46" s="122"/>
      <c r="K46" s="119"/>
      <c r="L46" s="119"/>
      <c r="M46" s="132">
        <f>M34+M38-M42</f>
        <v>1354</v>
      </c>
      <c r="N46" s="132">
        <f t="shared" si="2"/>
        <v>1461</v>
      </c>
      <c r="O46" s="132">
        <f t="shared" si="2"/>
        <v>1549</v>
      </c>
      <c r="P46" s="132">
        <f t="shared" si="2"/>
        <v>1616</v>
      </c>
      <c r="Q46" s="132">
        <f t="shared" si="2"/>
        <v>1660</v>
      </c>
      <c r="R46" s="132">
        <f t="shared" si="2"/>
        <v>1679</v>
      </c>
      <c r="S46" s="123">
        <f>R46</f>
        <v>1679</v>
      </c>
      <c r="T46" s="123">
        <f>R46</f>
        <v>1679</v>
      </c>
      <c r="U46" s="4"/>
    </row>
    <row r="47" spans="2:21" ht="21.65" customHeight="1" x14ac:dyDescent="0.55000000000000004">
      <c r="B47" s="124" t="s">
        <v>80</v>
      </c>
      <c r="C47" s="63" t="s">
        <v>103</v>
      </c>
      <c r="D47" s="64"/>
      <c r="E47" s="65"/>
      <c r="F47" s="72" t="s">
        <v>104</v>
      </c>
      <c r="G47" s="64"/>
      <c r="H47" s="64"/>
      <c r="I47" s="64"/>
      <c r="J47" s="65"/>
      <c r="K47" s="124" t="s">
        <v>97</v>
      </c>
      <c r="L47" s="124" t="s">
        <v>44</v>
      </c>
      <c r="M47" s="125" t="s">
        <v>5</v>
      </c>
      <c r="N47" s="125" t="s">
        <v>6</v>
      </c>
      <c r="O47" s="125" t="s">
        <v>7</v>
      </c>
      <c r="P47" s="125" t="s">
        <v>8</v>
      </c>
      <c r="Q47" s="125" t="s">
        <v>9</v>
      </c>
      <c r="R47" s="125" t="s">
        <v>10</v>
      </c>
      <c r="S47" s="125" t="s">
        <v>11</v>
      </c>
      <c r="T47" s="126"/>
      <c r="U47" s="4"/>
    </row>
    <row r="48" spans="2:21" ht="22.5" x14ac:dyDescent="0.55000000000000004">
      <c r="B48" s="61"/>
      <c r="C48" s="66"/>
      <c r="D48" s="67"/>
      <c r="E48" s="68"/>
      <c r="F48" s="66"/>
      <c r="G48" s="67"/>
      <c r="H48" s="67"/>
      <c r="I48" s="67"/>
      <c r="J48" s="68"/>
      <c r="K48" s="61"/>
      <c r="L48" s="61"/>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2.5" x14ac:dyDescent="0.55000000000000004">
      <c r="B49" s="61"/>
      <c r="C49" s="66"/>
      <c r="D49" s="67"/>
      <c r="E49" s="68"/>
      <c r="F49" s="66"/>
      <c r="G49" s="67"/>
      <c r="H49" s="67"/>
      <c r="I49" s="67"/>
      <c r="J49" s="68"/>
      <c r="K49" s="61"/>
      <c r="L49" s="61"/>
      <c r="M49" s="45" t="s">
        <v>13</v>
      </c>
      <c r="N49" s="45" t="s">
        <v>14</v>
      </c>
      <c r="O49" s="45" t="s">
        <v>15</v>
      </c>
      <c r="P49" s="45" t="s">
        <v>16</v>
      </c>
      <c r="Q49" s="45" t="s">
        <v>17</v>
      </c>
      <c r="R49" s="45" t="s">
        <v>18</v>
      </c>
      <c r="S49" s="45" t="s">
        <v>19</v>
      </c>
      <c r="T49" s="45" t="s">
        <v>20</v>
      </c>
      <c r="U49" s="4"/>
    </row>
    <row r="50" spans="2:21" ht="23" thickBot="1" x14ac:dyDescent="0.6">
      <c r="B50" s="119"/>
      <c r="C50" s="120"/>
      <c r="D50" s="121"/>
      <c r="E50" s="122"/>
      <c r="F50" s="120"/>
      <c r="G50" s="121"/>
      <c r="H50" s="121"/>
      <c r="I50" s="121"/>
      <c r="J50" s="122"/>
      <c r="K50" s="119"/>
      <c r="L50" s="119"/>
      <c r="M50" s="123">
        <f>M46-M34</f>
        <v>124</v>
      </c>
      <c r="N50" s="123">
        <f t="shared" si="3"/>
        <v>107</v>
      </c>
      <c r="O50" s="123">
        <f t="shared" si="3"/>
        <v>88</v>
      </c>
      <c r="P50" s="123">
        <f t="shared" si="3"/>
        <v>67</v>
      </c>
      <c r="Q50" s="123">
        <f t="shared" si="3"/>
        <v>44</v>
      </c>
      <c r="R50" s="123">
        <f t="shared" si="3"/>
        <v>19</v>
      </c>
      <c r="S50" s="123">
        <f>SUM(M50:R50)</f>
        <v>449</v>
      </c>
      <c r="T50" s="123">
        <f>S48+S50</f>
        <v>1479</v>
      </c>
      <c r="U50" s="4"/>
    </row>
    <row r="51" spans="2:21" ht="22.5" x14ac:dyDescent="0.55000000000000004">
      <c r="B51" s="124" t="s">
        <v>48</v>
      </c>
      <c r="C51" s="85" t="s">
        <v>105</v>
      </c>
      <c r="D51" s="86"/>
      <c r="E51" s="87"/>
      <c r="F51" s="72" t="s">
        <v>74</v>
      </c>
      <c r="G51" s="64"/>
      <c r="H51" s="64"/>
      <c r="I51" s="64"/>
      <c r="J51" s="65"/>
      <c r="K51" s="124" t="s">
        <v>21</v>
      </c>
      <c r="L51" s="124" t="s">
        <v>22</v>
      </c>
      <c r="M51" s="125" t="s">
        <v>5</v>
      </c>
      <c r="N51" s="125" t="s">
        <v>6</v>
      </c>
      <c r="O51" s="125" t="s">
        <v>7</v>
      </c>
      <c r="P51" s="125" t="s">
        <v>8</v>
      </c>
      <c r="Q51" s="125" t="s">
        <v>9</v>
      </c>
      <c r="R51" s="125" t="s">
        <v>10</v>
      </c>
      <c r="S51" s="125" t="s">
        <v>11</v>
      </c>
      <c r="T51" s="126"/>
      <c r="U51" s="4"/>
    </row>
    <row r="52" spans="2:21" ht="22.5" x14ac:dyDescent="0.55000000000000004">
      <c r="B52" s="61"/>
      <c r="C52" s="88"/>
      <c r="D52" s="89"/>
      <c r="E52" s="90"/>
      <c r="F52" s="66"/>
      <c r="G52" s="67"/>
      <c r="H52" s="67"/>
      <c r="I52" s="67"/>
      <c r="J52" s="68"/>
      <c r="K52" s="61"/>
      <c r="L52" s="61"/>
      <c r="M52" s="2">
        <v>57</v>
      </c>
      <c r="N52" s="2">
        <v>57</v>
      </c>
      <c r="O52" s="2">
        <v>57</v>
      </c>
      <c r="P52" s="2">
        <v>57</v>
      </c>
      <c r="Q52" s="2">
        <v>57</v>
      </c>
      <c r="R52" s="2">
        <v>57</v>
      </c>
      <c r="S52" s="2"/>
      <c r="T52" s="33"/>
      <c r="U52" s="4"/>
    </row>
    <row r="53" spans="2:21" ht="22.5" x14ac:dyDescent="0.55000000000000004">
      <c r="B53" s="61"/>
      <c r="C53" s="88"/>
      <c r="D53" s="89"/>
      <c r="E53" s="90"/>
      <c r="F53" s="66"/>
      <c r="G53" s="67"/>
      <c r="H53" s="67"/>
      <c r="I53" s="67"/>
      <c r="J53" s="68"/>
      <c r="K53" s="61"/>
      <c r="L53" s="61"/>
      <c r="M53" s="45" t="s">
        <v>13</v>
      </c>
      <c r="N53" s="45" t="s">
        <v>14</v>
      </c>
      <c r="O53" s="45" t="s">
        <v>15</v>
      </c>
      <c r="P53" s="45" t="s">
        <v>16</v>
      </c>
      <c r="Q53" s="45" t="s">
        <v>17</v>
      </c>
      <c r="R53" s="45" t="s">
        <v>18</v>
      </c>
      <c r="S53" s="45" t="s">
        <v>19</v>
      </c>
      <c r="T53" s="45" t="s">
        <v>20</v>
      </c>
      <c r="U53" s="4"/>
    </row>
    <row r="54" spans="2:21" ht="23" thickBot="1" x14ac:dyDescent="0.6">
      <c r="B54" s="119"/>
      <c r="C54" s="127"/>
      <c r="D54" s="128"/>
      <c r="E54" s="129"/>
      <c r="F54" s="120"/>
      <c r="G54" s="121"/>
      <c r="H54" s="121"/>
      <c r="I54" s="121"/>
      <c r="J54" s="122"/>
      <c r="K54" s="119"/>
      <c r="L54" s="119"/>
      <c r="M54" s="123">
        <v>57</v>
      </c>
      <c r="N54" s="123">
        <v>57</v>
      </c>
      <c r="O54" s="123">
        <v>57</v>
      </c>
      <c r="P54" s="123">
        <v>57</v>
      </c>
      <c r="Q54" s="123">
        <v>57</v>
      </c>
      <c r="R54" s="123">
        <v>57</v>
      </c>
      <c r="S54" s="123"/>
      <c r="T54" s="123"/>
      <c r="U54" s="4"/>
    </row>
    <row r="55" spans="2:21" ht="22.5" x14ac:dyDescent="0.55000000000000004">
      <c r="B55" s="124" t="s">
        <v>83</v>
      </c>
      <c r="C55" s="109" t="s">
        <v>114</v>
      </c>
      <c r="D55" s="110"/>
      <c r="E55" s="111"/>
      <c r="F55" s="72" t="s">
        <v>106</v>
      </c>
      <c r="G55" s="64"/>
      <c r="H55" s="64"/>
      <c r="I55" s="64"/>
      <c r="J55" s="65"/>
      <c r="K55" s="124" t="s">
        <v>21</v>
      </c>
      <c r="L55" s="124" t="s">
        <v>22</v>
      </c>
      <c r="M55" s="125" t="s">
        <v>5</v>
      </c>
      <c r="N55" s="125" t="s">
        <v>6</v>
      </c>
      <c r="O55" s="125" t="s">
        <v>7</v>
      </c>
      <c r="P55" s="125" t="s">
        <v>8</v>
      </c>
      <c r="Q55" s="125" t="s">
        <v>9</v>
      </c>
      <c r="R55" s="125" t="s">
        <v>10</v>
      </c>
      <c r="S55" s="125" t="s">
        <v>11</v>
      </c>
      <c r="T55" s="126"/>
      <c r="U55" s="4"/>
    </row>
    <row r="56" spans="2:21" ht="22.5" x14ac:dyDescent="0.55000000000000004">
      <c r="B56" s="61"/>
      <c r="C56" s="112"/>
      <c r="D56" s="113"/>
      <c r="E56" s="114"/>
      <c r="F56" s="66"/>
      <c r="G56" s="67"/>
      <c r="H56" s="67"/>
      <c r="I56" s="67"/>
      <c r="J56" s="68"/>
      <c r="K56" s="61"/>
      <c r="L56" s="61"/>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2.5" x14ac:dyDescent="0.55000000000000004">
      <c r="B57" s="61"/>
      <c r="C57" s="112"/>
      <c r="D57" s="113"/>
      <c r="E57" s="114"/>
      <c r="F57" s="66"/>
      <c r="G57" s="67"/>
      <c r="H57" s="67"/>
      <c r="I57" s="67"/>
      <c r="J57" s="68"/>
      <c r="K57" s="61"/>
      <c r="L57" s="61"/>
      <c r="M57" s="45" t="s">
        <v>13</v>
      </c>
      <c r="N57" s="45" t="s">
        <v>14</v>
      </c>
      <c r="O57" s="45" t="s">
        <v>15</v>
      </c>
      <c r="P57" s="45" t="s">
        <v>16</v>
      </c>
      <c r="Q57" s="45" t="s">
        <v>17</v>
      </c>
      <c r="R57" s="45" t="s">
        <v>18</v>
      </c>
      <c r="S57" s="45" t="s">
        <v>19</v>
      </c>
      <c r="T57" s="45" t="s">
        <v>20</v>
      </c>
      <c r="U57" s="4"/>
    </row>
    <row r="58" spans="2:21" ht="23" thickBot="1" x14ac:dyDescent="0.6">
      <c r="B58" s="119"/>
      <c r="C58" s="133"/>
      <c r="D58" s="134"/>
      <c r="E58" s="135"/>
      <c r="F58" s="120"/>
      <c r="G58" s="121"/>
      <c r="H58" s="121"/>
      <c r="I58" s="121"/>
      <c r="J58" s="122"/>
      <c r="K58" s="119"/>
      <c r="L58" s="119"/>
      <c r="M58" s="123">
        <f>ROUND(M38*M54,0)</f>
        <v>17100</v>
      </c>
      <c r="N58" s="123">
        <f t="shared" si="4"/>
        <v>17100</v>
      </c>
      <c r="O58" s="123">
        <f t="shared" si="4"/>
        <v>17100</v>
      </c>
      <c r="P58" s="123">
        <f t="shared" si="4"/>
        <v>17100</v>
      </c>
      <c r="Q58" s="123">
        <f t="shared" si="4"/>
        <v>17100</v>
      </c>
      <c r="R58" s="123">
        <f t="shared" si="4"/>
        <v>17100</v>
      </c>
      <c r="S58" s="123">
        <f>SUM(M58:R58)</f>
        <v>102600</v>
      </c>
      <c r="T58" s="123">
        <f>S56+S58</f>
        <v>205200</v>
      </c>
      <c r="U58" s="4"/>
    </row>
    <row r="59" spans="2:21" ht="21.65" customHeight="1" x14ac:dyDescent="0.55000000000000004">
      <c r="B59" s="124" t="s">
        <v>88</v>
      </c>
      <c r="C59" s="109" t="s">
        <v>115</v>
      </c>
      <c r="D59" s="110"/>
      <c r="E59" s="111"/>
      <c r="F59" s="72" t="s">
        <v>107</v>
      </c>
      <c r="G59" s="64"/>
      <c r="H59" s="64"/>
      <c r="I59" s="64"/>
      <c r="J59" s="65"/>
      <c r="K59" s="124"/>
      <c r="L59" s="124" t="s">
        <v>75</v>
      </c>
      <c r="M59" s="125" t="s">
        <v>5</v>
      </c>
      <c r="N59" s="125" t="s">
        <v>6</v>
      </c>
      <c r="O59" s="125" t="s">
        <v>7</v>
      </c>
      <c r="P59" s="125" t="s">
        <v>8</v>
      </c>
      <c r="Q59" s="125" t="s">
        <v>9</v>
      </c>
      <c r="R59" s="125" t="s">
        <v>10</v>
      </c>
      <c r="S59" s="125" t="s">
        <v>11</v>
      </c>
      <c r="T59" s="126"/>
      <c r="U59" s="4"/>
    </row>
    <row r="60" spans="2:21" ht="22.5" x14ac:dyDescent="0.55000000000000004">
      <c r="B60" s="61"/>
      <c r="C60" s="112"/>
      <c r="D60" s="113"/>
      <c r="E60" s="114"/>
      <c r="F60" s="66"/>
      <c r="G60" s="67"/>
      <c r="H60" s="67"/>
      <c r="I60" s="67"/>
      <c r="J60" s="68"/>
      <c r="K60" s="61"/>
      <c r="L60" s="61"/>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2.5" x14ac:dyDescent="0.55000000000000004">
      <c r="B61" s="61"/>
      <c r="C61" s="112"/>
      <c r="D61" s="113"/>
      <c r="E61" s="114"/>
      <c r="F61" s="66"/>
      <c r="G61" s="67"/>
      <c r="H61" s="67"/>
      <c r="I61" s="67"/>
      <c r="J61" s="68"/>
      <c r="K61" s="61"/>
      <c r="L61" s="61"/>
      <c r="M61" s="45" t="s">
        <v>13</v>
      </c>
      <c r="N61" s="45" t="s">
        <v>14</v>
      </c>
      <c r="O61" s="45" t="s">
        <v>15</v>
      </c>
      <c r="P61" s="45" t="s">
        <v>16</v>
      </c>
      <c r="Q61" s="45" t="s">
        <v>17</v>
      </c>
      <c r="R61" s="45" t="s">
        <v>18</v>
      </c>
      <c r="S61" s="45" t="s">
        <v>19</v>
      </c>
      <c r="T61" s="45" t="s">
        <v>20</v>
      </c>
      <c r="U61" s="4"/>
    </row>
    <row r="62" spans="2:21" ht="23" thickBot="1" x14ac:dyDescent="0.6">
      <c r="B62" s="119"/>
      <c r="C62" s="133"/>
      <c r="D62" s="134"/>
      <c r="E62" s="135"/>
      <c r="F62" s="120"/>
      <c r="G62" s="121"/>
      <c r="H62" s="121"/>
      <c r="I62" s="121"/>
      <c r="J62" s="122"/>
      <c r="K62" s="119"/>
      <c r="L62" s="119"/>
      <c r="M62" s="123">
        <f>ROUND(M50*M54,0)</f>
        <v>7068</v>
      </c>
      <c r="N62" s="123">
        <f t="shared" si="5"/>
        <v>6099</v>
      </c>
      <c r="O62" s="123">
        <f t="shared" si="5"/>
        <v>5016</v>
      </c>
      <c r="P62" s="123">
        <f t="shared" si="5"/>
        <v>3819</v>
      </c>
      <c r="Q62" s="123">
        <f t="shared" si="5"/>
        <v>2508</v>
      </c>
      <c r="R62" s="123">
        <f t="shared" si="5"/>
        <v>1083</v>
      </c>
      <c r="S62" s="123">
        <f>SUM(M62:R62)</f>
        <v>25593</v>
      </c>
      <c r="T62" s="123">
        <f>S60+S62</f>
        <v>84303</v>
      </c>
      <c r="U62" s="4"/>
    </row>
    <row r="63" spans="2:21" ht="22.5" x14ac:dyDescent="0.55000000000000004">
      <c r="B63" s="124" t="s">
        <v>89</v>
      </c>
      <c r="C63" s="109" t="s">
        <v>116</v>
      </c>
      <c r="D63" s="110"/>
      <c r="E63" s="111"/>
      <c r="F63" s="72" t="s">
        <v>108</v>
      </c>
      <c r="G63" s="64"/>
      <c r="H63" s="64"/>
      <c r="I63" s="64"/>
      <c r="J63" s="65"/>
      <c r="K63" s="124" t="s">
        <v>21</v>
      </c>
      <c r="L63" s="124" t="s">
        <v>22</v>
      </c>
      <c r="M63" s="125" t="s">
        <v>5</v>
      </c>
      <c r="N63" s="125" t="s">
        <v>6</v>
      </c>
      <c r="O63" s="125" t="s">
        <v>7</v>
      </c>
      <c r="P63" s="125" t="s">
        <v>8</v>
      </c>
      <c r="Q63" s="125" t="s">
        <v>9</v>
      </c>
      <c r="R63" s="125" t="s">
        <v>10</v>
      </c>
      <c r="S63" s="125" t="s">
        <v>11</v>
      </c>
      <c r="T63" s="126"/>
      <c r="U63" s="4"/>
    </row>
    <row r="64" spans="2:21" ht="22.5" x14ac:dyDescent="0.55000000000000004">
      <c r="B64" s="61"/>
      <c r="C64" s="112"/>
      <c r="D64" s="113"/>
      <c r="E64" s="114"/>
      <c r="F64" s="66"/>
      <c r="G64" s="67"/>
      <c r="H64" s="67"/>
      <c r="I64" s="67"/>
      <c r="J64" s="68"/>
      <c r="K64" s="61"/>
      <c r="L64" s="61"/>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2.5" x14ac:dyDescent="0.55000000000000004">
      <c r="B65" s="61"/>
      <c r="C65" s="112"/>
      <c r="D65" s="113"/>
      <c r="E65" s="114"/>
      <c r="F65" s="66"/>
      <c r="G65" s="67"/>
      <c r="H65" s="67"/>
      <c r="I65" s="67"/>
      <c r="J65" s="68"/>
      <c r="K65" s="61"/>
      <c r="L65" s="61"/>
      <c r="M65" s="45" t="s">
        <v>13</v>
      </c>
      <c r="N65" s="45" t="s">
        <v>14</v>
      </c>
      <c r="O65" s="45" t="s">
        <v>15</v>
      </c>
      <c r="P65" s="45" t="s">
        <v>16</v>
      </c>
      <c r="Q65" s="45" t="s">
        <v>17</v>
      </c>
      <c r="R65" s="45" t="s">
        <v>18</v>
      </c>
      <c r="S65" s="45" t="s">
        <v>19</v>
      </c>
      <c r="T65" s="45" t="s">
        <v>20</v>
      </c>
      <c r="U65" s="4"/>
    </row>
    <row r="66" spans="2:21" ht="23" thickBot="1" x14ac:dyDescent="0.6">
      <c r="B66" s="119"/>
      <c r="C66" s="133"/>
      <c r="D66" s="134"/>
      <c r="E66" s="135"/>
      <c r="F66" s="120"/>
      <c r="G66" s="121"/>
      <c r="H66" s="121"/>
      <c r="I66" s="121"/>
      <c r="J66" s="122"/>
      <c r="K66" s="119"/>
      <c r="L66" s="119"/>
      <c r="M66" s="123">
        <f>M58-M62</f>
        <v>10032</v>
      </c>
      <c r="N66" s="123">
        <f t="shared" si="6"/>
        <v>11001</v>
      </c>
      <c r="O66" s="123">
        <f t="shared" si="6"/>
        <v>12084</v>
      </c>
      <c r="P66" s="123">
        <f t="shared" si="6"/>
        <v>13281</v>
      </c>
      <c r="Q66" s="123">
        <f t="shared" si="6"/>
        <v>14592</v>
      </c>
      <c r="R66" s="123">
        <f t="shared" si="6"/>
        <v>16017</v>
      </c>
      <c r="S66" s="123">
        <f>SUM(M66:R66)</f>
        <v>77007</v>
      </c>
      <c r="T66" s="123">
        <f>S64+S66</f>
        <v>120897</v>
      </c>
      <c r="U66" s="4"/>
    </row>
    <row r="67" spans="2:21" ht="22.5" x14ac:dyDescent="0.55000000000000004">
      <c r="B67" s="124" t="s">
        <v>109</v>
      </c>
      <c r="C67" s="63" t="s">
        <v>110</v>
      </c>
      <c r="D67" s="64"/>
      <c r="E67" s="65"/>
      <c r="F67" s="72" t="s">
        <v>111</v>
      </c>
      <c r="G67" s="64"/>
      <c r="H67" s="64"/>
      <c r="I67" s="64"/>
      <c r="J67" s="65"/>
      <c r="K67" s="124" t="s">
        <v>21</v>
      </c>
      <c r="L67" s="124" t="s">
        <v>22</v>
      </c>
      <c r="M67" s="125" t="s">
        <v>5</v>
      </c>
      <c r="N67" s="125" t="s">
        <v>6</v>
      </c>
      <c r="O67" s="125" t="s">
        <v>7</v>
      </c>
      <c r="P67" s="125" t="s">
        <v>8</v>
      </c>
      <c r="Q67" s="125" t="s">
        <v>9</v>
      </c>
      <c r="R67" s="125" t="s">
        <v>10</v>
      </c>
      <c r="S67" s="125" t="s">
        <v>11</v>
      </c>
      <c r="T67" s="126"/>
      <c r="U67" s="4"/>
    </row>
    <row r="68" spans="2:21" ht="22.5" x14ac:dyDescent="0.55000000000000004">
      <c r="B68" s="61"/>
      <c r="C68" s="66"/>
      <c r="D68" s="67"/>
      <c r="E68" s="68"/>
      <c r="F68" s="66"/>
      <c r="G68" s="67"/>
      <c r="H68" s="67"/>
      <c r="I68" s="67"/>
      <c r="J68" s="68"/>
      <c r="K68" s="61"/>
      <c r="L68" s="61"/>
      <c r="M68" s="2">
        <f>M24-M64</f>
        <v>0</v>
      </c>
      <c r="N68" s="2">
        <f t="shared" ref="N68:R70" si="7">N24-N64</f>
        <v>0</v>
      </c>
      <c r="O68" s="2">
        <f t="shared" si="7"/>
        <v>0</v>
      </c>
      <c r="P68" s="2">
        <f t="shared" si="7"/>
        <v>0</v>
      </c>
      <c r="Q68" s="2">
        <f t="shared" si="7"/>
        <v>0</v>
      </c>
      <c r="R68" s="2">
        <f t="shared" si="7"/>
        <v>0</v>
      </c>
      <c r="S68" s="2">
        <f>SUM(M68:R68)</f>
        <v>0</v>
      </c>
      <c r="T68" s="33"/>
      <c r="U68" s="4"/>
    </row>
    <row r="69" spans="2:21" ht="22.5" x14ac:dyDescent="0.55000000000000004">
      <c r="B69" s="61"/>
      <c r="C69" s="66"/>
      <c r="D69" s="67"/>
      <c r="E69" s="68"/>
      <c r="F69" s="66"/>
      <c r="G69" s="67"/>
      <c r="H69" s="67"/>
      <c r="I69" s="67"/>
      <c r="J69" s="68"/>
      <c r="K69" s="61"/>
      <c r="L69" s="61"/>
      <c r="M69" s="45" t="s">
        <v>13</v>
      </c>
      <c r="N69" s="45" t="s">
        <v>14</v>
      </c>
      <c r="O69" s="45" t="s">
        <v>15</v>
      </c>
      <c r="P69" s="45" t="s">
        <v>16</v>
      </c>
      <c r="Q69" s="45" t="s">
        <v>17</v>
      </c>
      <c r="R69" s="45" t="s">
        <v>18</v>
      </c>
      <c r="S69" s="45" t="s">
        <v>19</v>
      </c>
      <c r="T69" s="45" t="s">
        <v>20</v>
      </c>
      <c r="U69" s="4"/>
    </row>
    <row r="70" spans="2:21" ht="23" thickBot="1" x14ac:dyDescent="0.6">
      <c r="B70" s="119"/>
      <c r="C70" s="120"/>
      <c r="D70" s="121"/>
      <c r="E70" s="122"/>
      <c r="F70" s="120"/>
      <c r="G70" s="121"/>
      <c r="H70" s="121"/>
      <c r="I70" s="121"/>
      <c r="J70" s="122"/>
      <c r="K70" s="119"/>
      <c r="L70" s="119"/>
      <c r="M70" s="123">
        <f>M26-M66</f>
        <v>0</v>
      </c>
      <c r="N70" s="123">
        <f t="shared" si="7"/>
        <v>0</v>
      </c>
      <c r="O70" s="123">
        <f t="shared" si="7"/>
        <v>0</v>
      </c>
      <c r="P70" s="123">
        <f t="shared" si="7"/>
        <v>0</v>
      </c>
      <c r="Q70" s="123">
        <f t="shared" si="7"/>
        <v>0</v>
      </c>
      <c r="R70" s="123">
        <f t="shared" si="7"/>
        <v>0</v>
      </c>
      <c r="S70" s="123">
        <f>SUM(M70:R70)</f>
        <v>0</v>
      </c>
      <c r="T70" s="123">
        <f>S68+S70</f>
        <v>0</v>
      </c>
      <c r="U70" s="4"/>
    </row>
    <row r="71" spans="2:21" ht="22.5" x14ac:dyDescent="0.55000000000000004">
      <c r="B71" s="124" t="s">
        <v>112</v>
      </c>
      <c r="C71" s="63" t="s">
        <v>117</v>
      </c>
      <c r="D71" s="64"/>
      <c r="E71" s="65"/>
      <c r="F71" s="72" t="s">
        <v>74</v>
      </c>
      <c r="G71" s="64"/>
      <c r="H71" s="64"/>
      <c r="I71" s="64"/>
      <c r="J71" s="65"/>
      <c r="K71" s="124" t="s">
        <v>21</v>
      </c>
      <c r="L71" s="124" t="s">
        <v>22</v>
      </c>
      <c r="M71" s="125" t="s">
        <v>5</v>
      </c>
      <c r="N71" s="125" t="s">
        <v>6</v>
      </c>
      <c r="O71" s="125" t="s">
        <v>7</v>
      </c>
      <c r="P71" s="125" t="s">
        <v>8</v>
      </c>
      <c r="Q71" s="125" t="s">
        <v>9</v>
      </c>
      <c r="R71" s="125" t="s">
        <v>10</v>
      </c>
      <c r="S71" s="125" t="s">
        <v>11</v>
      </c>
      <c r="T71" s="126"/>
      <c r="U71" s="4"/>
    </row>
    <row r="72" spans="2:21" ht="22.5" x14ac:dyDescent="0.55000000000000004">
      <c r="B72" s="61"/>
      <c r="C72" s="66"/>
      <c r="D72" s="67"/>
      <c r="E72" s="68"/>
      <c r="F72" s="66"/>
      <c r="G72" s="67"/>
      <c r="H72" s="67"/>
      <c r="I72" s="67"/>
      <c r="J72" s="68"/>
      <c r="K72" s="61"/>
      <c r="L72" s="61"/>
      <c r="M72" s="2">
        <v>900</v>
      </c>
      <c r="N72" s="2">
        <v>900</v>
      </c>
      <c r="O72" s="2">
        <v>900</v>
      </c>
      <c r="P72" s="2">
        <v>900</v>
      </c>
      <c r="Q72" s="2">
        <v>900</v>
      </c>
      <c r="R72" s="2">
        <v>900</v>
      </c>
      <c r="S72" s="2">
        <f>SUM(M72:R72)</f>
        <v>5400</v>
      </c>
      <c r="T72" s="33"/>
      <c r="U72" s="4"/>
    </row>
    <row r="73" spans="2:21" ht="22.5" x14ac:dyDescent="0.55000000000000004">
      <c r="B73" s="61"/>
      <c r="C73" s="66"/>
      <c r="D73" s="67"/>
      <c r="E73" s="68"/>
      <c r="F73" s="66"/>
      <c r="G73" s="67"/>
      <c r="H73" s="67"/>
      <c r="I73" s="67"/>
      <c r="J73" s="68"/>
      <c r="K73" s="61"/>
      <c r="L73" s="61"/>
      <c r="M73" s="45" t="s">
        <v>13</v>
      </c>
      <c r="N73" s="45" t="s">
        <v>14</v>
      </c>
      <c r="O73" s="45" t="s">
        <v>15</v>
      </c>
      <c r="P73" s="45" t="s">
        <v>16</v>
      </c>
      <c r="Q73" s="45" t="s">
        <v>17</v>
      </c>
      <c r="R73" s="45" t="s">
        <v>18</v>
      </c>
      <c r="S73" s="45" t="s">
        <v>19</v>
      </c>
      <c r="T73" s="45" t="s">
        <v>20</v>
      </c>
      <c r="U73" s="4"/>
    </row>
    <row r="74" spans="2:21" ht="23" thickBot="1" x14ac:dyDescent="0.6">
      <c r="B74" s="119"/>
      <c r="C74" s="120"/>
      <c r="D74" s="121"/>
      <c r="E74" s="122"/>
      <c r="F74" s="120"/>
      <c r="G74" s="121"/>
      <c r="H74" s="121"/>
      <c r="I74" s="121"/>
      <c r="J74" s="122"/>
      <c r="K74" s="119"/>
      <c r="L74" s="119"/>
      <c r="M74" s="123">
        <v>900</v>
      </c>
      <c r="N74" s="123">
        <v>900</v>
      </c>
      <c r="O74" s="123">
        <v>900</v>
      </c>
      <c r="P74" s="123">
        <v>900</v>
      </c>
      <c r="Q74" s="123">
        <v>900</v>
      </c>
      <c r="R74" s="123">
        <v>900</v>
      </c>
      <c r="S74" s="123">
        <f>SUM(M74:R74)</f>
        <v>5400</v>
      </c>
      <c r="T74" s="123">
        <f>S72+S74</f>
        <v>10800</v>
      </c>
      <c r="U74" s="4"/>
    </row>
    <row r="75" spans="2:21" ht="22.5" x14ac:dyDescent="0.55000000000000004">
      <c r="B75" s="124" t="s">
        <v>113</v>
      </c>
      <c r="C75" s="63" t="s">
        <v>118</v>
      </c>
      <c r="D75" s="64"/>
      <c r="E75" s="65"/>
      <c r="F75" s="72" t="s">
        <v>74</v>
      </c>
      <c r="G75" s="64"/>
      <c r="H75" s="64"/>
      <c r="I75" s="64"/>
      <c r="J75" s="65"/>
      <c r="K75" s="124" t="s">
        <v>21</v>
      </c>
      <c r="L75" s="124" t="s">
        <v>22</v>
      </c>
      <c r="M75" s="125" t="s">
        <v>5</v>
      </c>
      <c r="N75" s="125" t="s">
        <v>6</v>
      </c>
      <c r="O75" s="125" t="s">
        <v>7</v>
      </c>
      <c r="P75" s="125" t="s">
        <v>8</v>
      </c>
      <c r="Q75" s="125" t="s">
        <v>9</v>
      </c>
      <c r="R75" s="125" t="s">
        <v>10</v>
      </c>
      <c r="S75" s="125" t="s">
        <v>11</v>
      </c>
      <c r="T75" s="126"/>
      <c r="U75" s="4"/>
    </row>
    <row r="76" spans="2:21" ht="22.5" x14ac:dyDescent="0.55000000000000004">
      <c r="B76" s="61"/>
      <c r="C76" s="66"/>
      <c r="D76" s="67"/>
      <c r="E76" s="68"/>
      <c r="F76" s="66"/>
      <c r="G76" s="67"/>
      <c r="H76" s="67"/>
      <c r="I76" s="67"/>
      <c r="J76" s="68"/>
      <c r="K76" s="61"/>
      <c r="L76" s="61"/>
      <c r="M76" s="2">
        <v>100</v>
      </c>
      <c r="N76" s="2">
        <v>100</v>
      </c>
      <c r="O76" s="2">
        <v>100</v>
      </c>
      <c r="P76" s="2">
        <v>100</v>
      </c>
      <c r="Q76" s="2">
        <v>100</v>
      </c>
      <c r="R76" s="2">
        <v>100</v>
      </c>
      <c r="S76" s="2">
        <f>SUM(M76:R76)</f>
        <v>600</v>
      </c>
      <c r="T76" s="33"/>
      <c r="U76" s="4"/>
    </row>
    <row r="77" spans="2:21" ht="22.5" x14ac:dyDescent="0.55000000000000004">
      <c r="B77" s="61"/>
      <c r="C77" s="66"/>
      <c r="D77" s="67"/>
      <c r="E77" s="68"/>
      <c r="F77" s="66"/>
      <c r="G77" s="67"/>
      <c r="H77" s="67"/>
      <c r="I77" s="67"/>
      <c r="J77" s="68"/>
      <c r="K77" s="61"/>
      <c r="L77" s="61"/>
      <c r="M77" s="45" t="s">
        <v>13</v>
      </c>
      <c r="N77" s="45" t="s">
        <v>14</v>
      </c>
      <c r="O77" s="45" t="s">
        <v>15</v>
      </c>
      <c r="P77" s="45" t="s">
        <v>16</v>
      </c>
      <c r="Q77" s="45" t="s">
        <v>17</v>
      </c>
      <c r="R77" s="45" t="s">
        <v>18</v>
      </c>
      <c r="S77" s="45" t="s">
        <v>19</v>
      </c>
      <c r="T77" s="45" t="s">
        <v>20</v>
      </c>
      <c r="U77" s="4"/>
    </row>
    <row r="78" spans="2:21" ht="23" thickBot="1" x14ac:dyDescent="0.6">
      <c r="B78" s="119"/>
      <c r="C78" s="120"/>
      <c r="D78" s="121"/>
      <c r="E78" s="122"/>
      <c r="F78" s="120"/>
      <c r="G78" s="121"/>
      <c r="H78" s="121"/>
      <c r="I78" s="121"/>
      <c r="J78" s="122"/>
      <c r="K78" s="119"/>
      <c r="L78" s="119"/>
      <c r="M78" s="123">
        <v>100</v>
      </c>
      <c r="N78" s="123">
        <v>100</v>
      </c>
      <c r="O78" s="123">
        <v>100</v>
      </c>
      <c r="P78" s="123">
        <v>100</v>
      </c>
      <c r="Q78" s="123">
        <v>100</v>
      </c>
      <c r="R78" s="123">
        <v>100</v>
      </c>
      <c r="S78" s="123">
        <f>SUM(M78:R78)</f>
        <v>600</v>
      </c>
      <c r="T78" s="123">
        <f>S76+S78</f>
        <v>1200</v>
      </c>
      <c r="U78" s="4"/>
    </row>
    <row r="79" spans="2:21" ht="22.5" x14ac:dyDescent="0.55000000000000004">
      <c r="B79" s="124" t="s">
        <v>50</v>
      </c>
      <c r="C79" s="63" t="s">
        <v>119</v>
      </c>
      <c r="D79" s="64"/>
      <c r="E79" s="65"/>
      <c r="F79" s="72" t="s">
        <v>120</v>
      </c>
      <c r="G79" s="64"/>
      <c r="H79" s="64"/>
      <c r="I79" s="64"/>
      <c r="J79" s="65"/>
      <c r="K79" s="124" t="s">
        <v>21</v>
      </c>
      <c r="L79" s="124" t="s">
        <v>22</v>
      </c>
      <c r="M79" s="125" t="s">
        <v>5</v>
      </c>
      <c r="N79" s="125" t="s">
        <v>6</v>
      </c>
      <c r="O79" s="125" t="s">
        <v>7</v>
      </c>
      <c r="P79" s="125" t="s">
        <v>8</v>
      </c>
      <c r="Q79" s="125" t="s">
        <v>9</v>
      </c>
      <c r="R79" s="125" t="s">
        <v>10</v>
      </c>
      <c r="S79" s="125" t="s">
        <v>11</v>
      </c>
      <c r="T79" s="126"/>
      <c r="U79" s="4"/>
    </row>
    <row r="80" spans="2:21" ht="22.5" x14ac:dyDescent="0.55000000000000004">
      <c r="B80" s="61"/>
      <c r="C80" s="66"/>
      <c r="D80" s="67"/>
      <c r="E80" s="68"/>
      <c r="F80" s="66"/>
      <c r="G80" s="67"/>
      <c r="H80" s="67"/>
      <c r="I80" s="67"/>
      <c r="J80" s="68"/>
      <c r="K80" s="61"/>
      <c r="L80" s="61"/>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2.5" x14ac:dyDescent="0.55000000000000004">
      <c r="B81" s="61"/>
      <c r="C81" s="66"/>
      <c r="D81" s="67"/>
      <c r="E81" s="68"/>
      <c r="F81" s="66"/>
      <c r="G81" s="67"/>
      <c r="H81" s="67"/>
      <c r="I81" s="67"/>
      <c r="J81" s="68"/>
      <c r="K81" s="61"/>
      <c r="L81" s="61"/>
      <c r="M81" s="45" t="s">
        <v>13</v>
      </c>
      <c r="N81" s="45" t="s">
        <v>14</v>
      </c>
      <c r="O81" s="45" t="s">
        <v>15</v>
      </c>
      <c r="P81" s="45" t="s">
        <v>16</v>
      </c>
      <c r="Q81" s="45" t="s">
        <v>17</v>
      </c>
      <c r="R81" s="45" t="s">
        <v>18</v>
      </c>
      <c r="S81" s="45" t="s">
        <v>19</v>
      </c>
      <c r="T81" s="45" t="s">
        <v>20</v>
      </c>
      <c r="U81" s="4"/>
    </row>
    <row r="82" spans="1:21" ht="23" thickBot="1" x14ac:dyDescent="0.6">
      <c r="B82" s="119"/>
      <c r="C82" s="120"/>
      <c r="D82" s="121"/>
      <c r="E82" s="122"/>
      <c r="F82" s="120"/>
      <c r="G82" s="121"/>
      <c r="H82" s="121"/>
      <c r="I82" s="121"/>
      <c r="J82" s="122"/>
      <c r="K82" s="119"/>
      <c r="L82" s="119"/>
      <c r="M82" s="123">
        <f>M74+M78</f>
        <v>1000</v>
      </c>
      <c r="N82" s="123">
        <f t="shared" si="8"/>
        <v>1000</v>
      </c>
      <c r="O82" s="123">
        <f t="shared" si="8"/>
        <v>1000</v>
      </c>
      <c r="P82" s="123">
        <f t="shared" si="8"/>
        <v>1000</v>
      </c>
      <c r="Q82" s="123">
        <f t="shared" si="8"/>
        <v>1000</v>
      </c>
      <c r="R82" s="123">
        <f t="shared" si="8"/>
        <v>1000</v>
      </c>
      <c r="S82" s="123">
        <f>SUM(M82:R82)</f>
        <v>6000</v>
      </c>
      <c r="T82" s="123">
        <f>S80+S82</f>
        <v>12000</v>
      </c>
      <c r="U82" s="4"/>
    </row>
    <row r="83" spans="1:21" ht="22.5" x14ac:dyDescent="0.55000000000000004">
      <c r="B83" s="61" t="s">
        <v>51</v>
      </c>
      <c r="C83" s="66" t="s">
        <v>121</v>
      </c>
      <c r="D83" s="67"/>
      <c r="E83" s="68"/>
      <c r="F83" s="118" t="s">
        <v>122</v>
      </c>
      <c r="G83" s="67"/>
      <c r="H83" s="67"/>
      <c r="I83" s="67"/>
      <c r="J83" s="68"/>
      <c r="K83" s="61" t="s">
        <v>21</v>
      </c>
      <c r="L83" s="61" t="s">
        <v>22</v>
      </c>
      <c r="M83" s="51" t="s">
        <v>5</v>
      </c>
      <c r="N83" s="51" t="s">
        <v>6</v>
      </c>
      <c r="O83" s="51" t="s">
        <v>7</v>
      </c>
      <c r="P83" s="51" t="s">
        <v>8</v>
      </c>
      <c r="Q83" s="51" t="s">
        <v>9</v>
      </c>
      <c r="R83" s="51" t="s">
        <v>10</v>
      </c>
      <c r="S83" s="51" t="s">
        <v>11</v>
      </c>
      <c r="T83" s="33"/>
      <c r="U83" s="4"/>
    </row>
    <row r="84" spans="1:21" ht="22.5" x14ac:dyDescent="0.55000000000000004">
      <c r="B84" s="61"/>
      <c r="C84" s="66"/>
      <c r="D84" s="67"/>
      <c r="E84" s="68"/>
      <c r="F84" s="66"/>
      <c r="G84" s="67"/>
      <c r="H84" s="67"/>
      <c r="I84" s="67"/>
      <c r="J84" s="68"/>
      <c r="K84" s="61"/>
      <c r="L84" s="61"/>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61"/>
      <c r="C85" s="66"/>
      <c r="D85" s="67"/>
      <c r="E85" s="68"/>
      <c r="F85" s="66"/>
      <c r="G85" s="67"/>
      <c r="H85" s="67"/>
      <c r="I85" s="67"/>
      <c r="J85" s="68"/>
      <c r="K85" s="61"/>
      <c r="L85" s="61"/>
      <c r="M85" s="45" t="s">
        <v>13</v>
      </c>
      <c r="N85" s="45" t="s">
        <v>14</v>
      </c>
      <c r="O85" s="45" t="s">
        <v>15</v>
      </c>
      <c r="P85" s="45" t="s">
        <v>16</v>
      </c>
      <c r="Q85" s="45" t="s">
        <v>17</v>
      </c>
      <c r="R85" s="45" t="s">
        <v>18</v>
      </c>
      <c r="S85" s="45" t="s">
        <v>19</v>
      </c>
      <c r="T85" s="45" t="s">
        <v>20</v>
      </c>
      <c r="U85" s="4"/>
    </row>
    <row r="86" spans="1:21" ht="22.5" x14ac:dyDescent="0.55000000000000004">
      <c r="B86" s="62"/>
      <c r="C86" s="69"/>
      <c r="D86" s="70"/>
      <c r="E86" s="71"/>
      <c r="F86" s="69"/>
      <c r="G86" s="70"/>
      <c r="H86" s="70"/>
      <c r="I86" s="70"/>
      <c r="J86" s="71"/>
      <c r="K86" s="62"/>
      <c r="L86" s="62"/>
      <c r="M86" s="2">
        <f>M66+M82</f>
        <v>11032</v>
      </c>
      <c r="N86" s="2">
        <f t="shared" si="9"/>
        <v>12001</v>
      </c>
      <c r="O86" s="2">
        <f t="shared" si="9"/>
        <v>13084</v>
      </c>
      <c r="P86" s="2">
        <f t="shared" si="9"/>
        <v>14281</v>
      </c>
      <c r="Q86" s="2">
        <f t="shared" si="9"/>
        <v>15592</v>
      </c>
      <c r="R86" s="2">
        <f t="shared" si="9"/>
        <v>17017</v>
      </c>
      <c r="S86" s="2">
        <f>SUM(M86:R86)</f>
        <v>83007</v>
      </c>
      <c r="T86" s="2">
        <f>S84+S86</f>
        <v>132897</v>
      </c>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1:B34"/>
    <mergeCell ref="C31:E34"/>
    <mergeCell ref="F31:J34"/>
    <mergeCell ref="K31:K34"/>
    <mergeCell ref="L31:L34"/>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71:B74"/>
    <mergeCell ref="C71:E74"/>
    <mergeCell ref="F71:J74"/>
    <mergeCell ref="K71:K74"/>
    <mergeCell ref="L71:L74"/>
    <mergeCell ref="C63:E66"/>
    <mergeCell ref="F63:J66"/>
    <mergeCell ref="K63:K66"/>
    <mergeCell ref="L63:L66"/>
    <mergeCell ref="B63:B66"/>
    <mergeCell ref="B67:B70"/>
    <mergeCell ref="C67:E70"/>
    <mergeCell ref="F67:J70"/>
    <mergeCell ref="K67:K70"/>
    <mergeCell ref="L67:L7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4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77" t="s">
        <v>28</v>
      </c>
      <c r="C2" s="77"/>
      <c r="D2" s="77"/>
      <c r="E2" s="77"/>
      <c r="F2" s="77"/>
      <c r="G2" s="77"/>
      <c r="H2" s="77"/>
      <c r="I2" s="77"/>
      <c r="J2" s="117" t="str">
        <f>A①_営業部_入力!J2</f>
        <v>第4-２問</v>
      </c>
      <c r="K2" s="117"/>
      <c r="L2" s="117"/>
      <c r="M2" s="40" t="str">
        <f>A①_営業部_入力!M2</f>
        <v>部門別月次予算PL（その４-２）</v>
      </c>
      <c r="N2" s="40"/>
      <c r="O2" s="40"/>
      <c r="P2" s="40"/>
      <c r="Q2" s="40"/>
      <c r="R2" s="40"/>
      <c r="S2" s="40"/>
      <c r="T2" s="7"/>
    </row>
    <row r="3" spans="2:20" ht="31.5" x14ac:dyDescent="1.05">
      <c r="B3" s="8"/>
      <c r="C3" s="30" t="s">
        <v>35</v>
      </c>
      <c r="D3" s="8"/>
      <c r="E3" s="8"/>
      <c r="F3" s="8"/>
      <c r="G3" s="30" t="s">
        <v>135</v>
      </c>
      <c r="H3" s="8"/>
      <c r="I3" s="8"/>
      <c r="J3" s="41" t="s">
        <v>54</v>
      </c>
      <c r="K3" s="9"/>
      <c r="L3" s="9"/>
      <c r="M3" s="9"/>
      <c r="N3" s="9"/>
      <c r="O3" s="9"/>
      <c r="P3" s="9"/>
      <c r="Q3" s="9"/>
      <c r="R3" s="9"/>
      <c r="S3" s="9"/>
      <c r="T3" s="10"/>
    </row>
    <row r="4" spans="2:20" ht="22.5" x14ac:dyDescent="0.55000000000000004">
      <c r="B4" s="79" t="s">
        <v>0</v>
      </c>
      <c r="C4" s="80"/>
      <c r="D4" s="80"/>
      <c r="E4" s="80"/>
      <c r="F4" s="80"/>
      <c r="G4" s="80"/>
      <c r="H4" s="80"/>
      <c r="I4" s="80"/>
      <c r="J4" s="80"/>
      <c r="K4" s="80"/>
      <c r="L4" s="80"/>
      <c r="M4" s="80"/>
      <c r="N4" s="80"/>
      <c r="O4" s="80"/>
      <c r="P4" s="80"/>
      <c r="Q4" s="80"/>
      <c r="R4" s="80"/>
      <c r="S4" s="80"/>
      <c r="T4" s="81"/>
    </row>
    <row r="5" spans="2:20" ht="67.75" customHeight="1" x14ac:dyDescent="0.55000000000000004">
      <c r="B5" s="82" t="s">
        <v>56</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2">
        <v>1</v>
      </c>
      <c r="C7" s="73" t="s">
        <v>52</v>
      </c>
      <c r="D7" s="74"/>
      <c r="E7" s="75"/>
      <c r="F7" s="11">
        <v>1</v>
      </c>
      <c r="G7" s="76" t="s">
        <v>24</v>
      </c>
      <c r="H7" s="76"/>
      <c r="I7" s="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83"/>
      <c r="D9" s="83"/>
      <c r="E9" s="83"/>
      <c r="F9" s="83"/>
      <c r="G9" s="83"/>
      <c r="H9" s="83"/>
      <c r="I9" s="83"/>
      <c r="J9" s="83"/>
      <c r="K9" s="83"/>
      <c r="L9" s="83"/>
      <c r="M9" s="83"/>
      <c r="N9" s="83"/>
      <c r="O9" s="83"/>
      <c r="P9" s="83"/>
      <c r="Q9" s="83"/>
      <c r="R9" s="83"/>
      <c r="S9" s="83"/>
      <c r="T9" s="8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8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95" t="s">
        <v>59</v>
      </c>
      <c r="E15" s="96"/>
      <c r="F15" s="47"/>
      <c r="G15" s="47" t="s">
        <v>72</v>
      </c>
      <c r="H15" s="47"/>
      <c r="I15" s="47"/>
      <c r="J15" s="47"/>
      <c r="K15" s="47"/>
      <c r="L15" s="47"/>
      <c r="M15" s="47"/>
      <c r="N15" s="47"/>
      <c r="O15" s="47"/>
      <c r="P15" s="47"/>
      <c r="Q15" s="47"/>
      <c r="R15" s="47"/>
      <c r="S15" s="47"/>
      <c r="T15" s="48"/>
    </row>
    <row r="16" spans="2:20" ht="19.75" customHeight="1" thickBot="1" x14ac:dyDescent="0.6">
      <c r="B16" s="46"/>
      <c r="C16" s="47"/>
      <c r="D16" s="105" t="s">
        <v>61</v>
      </c>
      <c r="E16" s="106"/>
      <c r="F16" s="47"/>
      <c r="G16" s="47" t="s">
        <v>96</v>
      </c>
      <c r="H16" s="47"/>
      <c r="I16" s="47"/>
      <c r="J16" s="47"/>
      <c r="K16" s="47"/>
      <c r="L16" s="47"/>
      <c r="M16" s="47"/>
      <c r="N16" s="47"/>
      <c r="O16" s="47"/>
      <c r="P16" s="47"/>
      <c r="Q16" s="47"/>
      <c r="R16" s="47"/>
      <c r="S16" s="47"/>
      <c r="T16" s="48"/>
    </row>
    <row r="17" spans="2:21" ht="19.75" customHeight="1" thickBot="1" x14ac:dyDescent="0.6">
      <c r="B17" s="46"/>
      <c r="C17" s="47"/>
      <c r="D17" s="103" t="s">
        <v>62</v>
      </c>
      <c r="E17" s="104"/>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95" t="s">
        <v>63</v>
      </c>
      <c r="C19" s="96"/>
      <c r="D19" s="47"/>
      <c r="E19" s="47"/>
      <c r="F19" s="47"/>
      <c r="G19" s="47"/>
      <c r="H19" s="47"/>
      <c r="I19" s="47"/>
      <c r="J19" s="47"/>
      <c r="K19" s="47"/>
      <c r="L19" s="47"/>
      <c r="M19" s="47"/>
      <c r="N19" s="47"/>
      <c r="O19" s="47"/>
      <c r="P19" s="47"/>
      <c r="Q19" s="47"/>
      <c r="R19" s="47"/>
      <c r="S19" s="47"/>
      <c r="T19" s="48"/>
    </row>
    <row r="20" spans="2:21" ht="19.75" customHeight="1" thickBot="1" x14ac:dyDescent="0.6">
      <c r="B20" s="95" t="s">
        <v>64</v>
      </c>
      <c r="C20" s="96"/>
      <c r="D20" s="105" t="s">
        <v>65</v>
      </c>
      <c r="E20" s="107"/>
      <c r="F20" s="107"/>
      <c r="G20" s="106"/>
      <c r="H20" s="103" t="s">
        <v>66</v>
      </c>
      <c r="I20" s="116"/>
      <c r="J20" s="116"/>
      <c r="K20" s="104"/>
      <c r="L20" s="95" t="s">
        <v>67</v>
      </c>
      <c r="M20" s="96"/>
      <c r="N20" s="95" t="s">
        <v>68</v>
      </c>
      <c r="O20" s="96"/>
      <c r="P20" s="95" t="s">
        <v>69</v>
      </c>
      <c r="Q20" s="96"/>
      <c r="R20" s="95" t="s">
        <v>70</v>
      </c>
      <c r="S20" s="96"/>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97" t="s">
        <v>195</v>
      </c>
      <c r="C22" s="98"/>
      <c r="D22" s="98"/>
      <c r="E22" s="98"/>
      <c r="F22" s="98"/>
      <c r="G22" s="98"/>
      <c r="H22" s="98"/>
      <c r="I22" s="98"/>
      <c r="J22" s="98"/>
      <c r="K22" s="98"/>
      <c r="L22" s="98"/>
      <c r="M22" s="98"/>
      <c r="N22" s="98"/>
      <c r="O22" s="98"/>
      <c r="P22" s="98"/>
      <c r="Q22" s="98"/>
      <c r="R22" s="98"/>
      <c r="S22" s="98"/>
      <c r="T22" s="99"/>
    </row>
    <row r="23" spans="2:21" ht="22.5" x14ac:dyDescent="0.55000000000000004">
      <c r="B23" s="38" t="s">
        <v>1</v>
      </c>
      <c r="C23" s="100" t="s">
        <v>2</v>
      </c>
      <c r="D23" s="101"/>
      <c r="E23" s="102"/>
      <c r="F23" s="100" t="s">
        <v>12</v>
      </c>
      <c r="G23" s="101"/>
      <c r="H23" s="101"/>
      <c r="I23" s="101"/>
      <c r="J23" s="102"/>
      <c r="K23" s="44" t="s">
        <v>3</v>
      </c>
      <c r="L23" s="44" t="s">
        <v>4</v>
      </c>
      <c r="M23" s="45" t="s">
        <v>5</v>
      </c>
      <c r="N23" s="45" t="s">
        <v>6</v>
      </c>
      <c r="O23" s="45" t="s">
        <v>7</v>
      </c>
      <c r="P23" s="45" t="s">
        <v>8</v>
      </c>
      <c r="Q23" s="45" t="s">
        <v>9</v>
      </c>
      <c r="R23" s="45" t="s">
        <v>10</v>
      </c>
      <c r="S23" s="45" t="s">
        <v>11</v>
      </c>
      <c r="T23" s="37"/>
    </row>
    <row r="24" spans="2:21" ht="22.5" x14ac:dyDescent="0.55000000000000004">
      <c r="B24" s="61" t="s">
        <v>177</v>
      </c>
      <c r="C24" s="66" t="s">
        <v>117</v>
      </c>
      <c r="D24" s="67"/>
      <c r="E24" s="68"/>
      <c r="F24" s="66" t="s">
        <v>74</v>
      </c>
      <c r="G24" s="67"/>
      <c r="H24" s="67"/>
      <c r="I24" s="67"/>
      <c r="J24" s="68"/>
      <c r="K24" s="61" t="s">
        <v>21</v>
      </c>
      <c r="L24" s="61" t="s">
        <v>22</v>
      </c>
      <c r="M24" s="2">
        <v>900</v>
      </c>
      <c r="N24" s="2">
        <v>900</v>
      </c>
      <c r="O24" s="2">
        <v>900</v>
      </c>
      <c r="P24" s="2">
        <v>900</v>
      </c>
      <c r="Q24" s="2">
        <v>900</v>
      </c>
      <c r="R24" s="2">
        <v>900</v>
      </c>
      <c r="S24" s="2">
        <f>SUM(M24:R24)</f>
        <v>5400</v>
      </c>
      <c r="T24" s="33"/>
      <c r="U24" s="4"/>
    </row>
    <row r="25" spans="2:21" ht="22.5" x14ac:dyDescent="0.55000000000000004">
      <c r="B25" s="61"/>
      <c r="C25" s="66"/>
      <c r="D25" s="67"/>
      <c r="E25" s="68"/>
      <c r="F25" s="66"/>
      <c r="G25" s="67"/>
      <c r="H25" s="67"/>
      <c r="I25" s="67"/>
      <c r="J25" s="68"/>
      <c r="K25" s="61"/>
      <c r="L25" s="61"/>
      <c r="M25" s="45" t="s">
        <v>13</v>
      </c>
      <c r="N25" s="45" t="s">
        <v>14</v>
      </c>
      <c r="O25" s="45" t="s">
        <v>15</v>
      </c>
      <c r="P25" s="45" t="s">
        <v>16</v>
      </c>
      <c r="Q25" s="45" t="s">
        <v>17</v>
      </c>
      <c r="R25" s="45" t="s">
        <v>18</v>
      </c>
      <c r="S25" s="45" t="s">
        <v>19</v>
      </c>
      <c r="T25" s="45" t="s">
        <v>20</v>
      </c>
      <c r="U25" s="4"/>
    </row>
    <row r="26" spans="2:21" ht="23" thickBot="1" x14ac:dyDescent="0.6">
      <c r="B26" s="119"/>
      <c r="C26" s="120"/>
      <c r="D26" s="121"/>
      <c r="E26" s="122"/>
      <c r="F26" s="120"/>
      <c r="G26" s="121"/>
      <c r="H26" s="121"/>
      <c r="I26" s="121"/>
      <c r="J26" s="122"/>
      <c r="K26" s="119"/>
      <c r="L26" s="119"/>
      <c r="M26" s="123">
        <v>900</v>
      </c>
      <c r="N26" s="123">
        <v>900</v>
      </c>
      <c r="O26" s="123">
        <v>900</v>
      </c>
      <c r="P26" s="123">
        <v>900</v>
      </c>
      <c r="Q26" s="123">
        <v>900</v>
      </c>
      <c r="R26" s="123">
        <v>900</v>
      </c>
      <c r="S26" s="123">
        <f>SUM(M26:R26)</f>
        <v>5400</v>
      </c>
      <c r="T26" s="123">
        <f>S24+S26</f>
        <v>10800</v>
      </c>
      <c r="U26" s="4"/>
    </row>
    <row r="27" spans="2:21" ht="22.5" x14ac:dyDescent="0.55000000000000004">
      <c r="B27" s="124" t="s">
        <v>34</v>
      </c>
      <c r="C27" s="63" t="s">
        <v>118</v>
      </c>
      <c r="D27" s="64"/>
      <c r="E27" s="65"/>
      <c r="F27" s="72" t="s">
        <v>74</v>
      </c>
      <c r="G27" s="64"/>
      <c r="H27" s="64"/>
      <c r="I27" s="64"/>
      <c r="J27" s="65"/>
      <c r="K27" s="124" t="s">
        <v>21</v>
      </c>
      <c r="L27" s="124" t="s">
        <v>22</v>
      </c>
      <c r="M27" s="125" t="s">
        <v>5</v>
      </c>
      <c r="N27" s="125" t="s">
        <v>6</v>
      </c>
      <c r="O27" s="125" t="s">
        <v>7</v>
      </c>
      <c r="P27" s="125" t="s">
        <v>8</v>
      </c>
      <c r="Q27" s="125" t="s">
        <v>9</v>
      </c>
      <c r="R27" s="125" t="s">
        <v>10</v>
      </c>
      <c r="S27" s="125" t="s">
        <v>11</v>
      </c>
      <c r="T27" s="126"/>
      <c r="U27" s="4"/>
    </row>
    <row r="28" spans="2:21" ht="22.5" x14ac:dyDescent="0.55000000000000004">
      <c r="B28" s="61"/>
      <c r="C28" s="66"/>
      <c r="D28" s="67"/>
      <c r="E28" s="68"/>
      <c r="F28" s="66"/>
      <c r="G28" s="67"/>
      <c r="H28" s="67"/>
      <c r="I28" s="67"/>
      <c r="J28" s="68"/>
      <c r="K28" s="61"/>
      <c r="L28" s="61"/>
      <c r="M28" s="2">
        <v>100</v>
      </c>
      <c r="N28" s="2">
        <v>100</v>
      </c>
      <c r="O28" s="2">
        <v>100</v>
      </c>
      <c r="P28" s="2">
        <v>100</v>
      </c>
      <c r="Q28" s="2">
        <v>100</v>
      </c>
      <c r="R28" s="2">
        <v>100</v>
      </c>
      <c r="S28" s="2">
        <f>SUM(M28:R28)</f>
        <v>600</v>
      </c>
      <c r="T28" s="33"/>
      <c r="U28" s="4"/>
    </row>
    <row r="29" spans="2:21" ht="22.5" x14ac:dyDescent="0.55000000000000004">
      <c r="B29" s="61"/>
      <c r="C29" s="66"/>
      <c r="D29" s="67"/>
      <c r="E29" s="68"/>
      <c r="F29" s="66"/>
      <c r="G29" s="67"/>
      <c r="H29" s="67"/>
      <c r="I29" s="67"/>
      <c r="J29" s="68"/>
      <c r="K29" s="61"/>
      <c r="L29" s="61"/>
      <c r="M29" s="45" t="s">
        <v>13</v>
      </c>
      <c r="N29" s="45" t="s">
        <v>14</v>
      </c>
      <c r="O29" s="45" t="s">
        <v>15</v>
      </c>
      <c r="P29" s="45" t="s">
        <v>16</v>
      </c>
      <c r="Q29" s="45" t="s">
        <v>17</v>
      </c>
      <c r="R29" s="45" t="s">
        <v>18</v>
      </c>
      <c r="S29" s="45" t="s">
        <v>19</v>
      </c>
      <c r="T29" s="45" t="s">
        <v>20</v>
      </c>
      <c r="U29" s="4"/>
    </row>
    <row r="30" spans="2:21" ht="23" thickBot="1" x14ac:dyDescent="0.6">
      <c r="B30" s="119"/>
      <c r="C30" s="120"/>
      <c r="D30" s="121"/>
      <c r="E30" s="122"/>
      <c r="F30" s="120"/>
      <c r="G30" s="121"/>
      <c r="H30" s="121"/>
      <c r="I30" s="121"/>
      <c r="J30" s="122"/>
      <c r="K30" s="119"/>
      <c r="L30" s="119"/>
      <c r="M30" s="123">
        <v>100</v>
      </c>
      <c r="N30" s="123">
        <v>100</v>
      </c>
      <c r="O30" s="123">
        <v>100</v>
      </c>
      <c r="P30" s="123">
        <v>100</v>
      </c>
      <c r="Q30" s="123">
        <v>100</v>
      </c>
      <c r="R30" s="123">
        <v>100</v>
      </c>
      <c r="S30" s="123">
        <f>SUM(M30:R30)</f>
        <v>600</v>
      </c>
      <c r="T30" s="123">
        <f>S28+S30</f>
        <v>1200</v>
      </c>
      <c r="U30" s="4"/>
    </row>
    <row r="31" spans="2:21" ht="22.5" x14ac:dyDescent="0.55000000000000004">
      <c r="B31" s="124" t="s">
        <v>40</v>
      </c>
      <c r="C31" s="63" t="s">
        <v>119</v>
      </c>
      <c r="D31" s="64"/>
      <c r="E31" s="65"/>
      <c r="F31" s="72" t="s">
        <v>139</v>
      </c>
      <c r="G31" s="64"/>
      <c r="H31" s="64"/>
      <c r="I31" s="64"/>
      <c r="J31" s="65"/>
      <c r="K31" s="124" t="s">
        <v>21</v>
      </c>
      <c r="L31" s="124" t="s">
        <v>22</v>
      </c>
      <c r="M31" s="125" t="s">
        <v>5</v>
      </c>
      <c r="N31" s="125" t="s">
        <v>6</v>
      </c>
      <c r="O31" s="125" t="s">
        <v>7</v>
      </c>
      <c r="P31" s="125" t="s">
        <v>8</v>
      </c>
      <c r="Q31" s="125" t="s">
        <v>9</v>
      </c>
      <c r="R31" s="125" t="s">
        <v>10</v>
      </c>
      <c r="S31" s="125" t="s">
        <v>11</v>
      </c>
      <c r="T31" s="126"/>
      <c r="U31" s="4"/>
    </row>
    <row r="32" spans="2:21" ht="22.5" x14ac:dyDescent="0.55000000000000004">
      <c r="B32" s="61"/>
      <c r="C32" s="66"/>
      <c r="D32" s="67"/>
      <c r="E32" s="68"/>
      <c r="F32" s="66"/>
      <c r="G32" s="67"/>
      <c r="H32" s="67"/>
      <c r="I32" s="67"/>
      <c r="J32" s="68"/>
      <c r="K32" s="61"/>
      <c r="L32" s="61"/>
      <c r="M32" s="2">
        <f>M24+M28</f>
        <v>1000</v>
      </c>
      <c r="N32" s="2">
        <f t="shared" ref="N32:R34" si="0">N24+N28</f>
        <v>1000</v>
      </c>
      <c r="O32" s="2">
        <f t="shared" si="0"/>
        <v>1000</v>
      </c>
      <c r="P32" s="2">
        <f t="shared" si="0"/>
        <v>1000</v>
      </c>
      <c r="Q32" s="2">
        <f t="shared" si="0"/>
        <v>1000</v>
      </c>
      <c r="R32" s="2">
        <f t="shared" si="0"/>
        <v>1000</v>
      </c>
      <c r="S32" s="2">
        <f>SUM(M32:R32)</f>
        <v>6000</v>
      </c>
      <c r="T32" s="33"/>
      <c r="U32" s="4"/>
    </row>
    <row r="33" spans="1:21" ht="22.5" x14ac:dyDescent="0.55000000000000004">
      <c r="B33" s="61"/>
      <c r="C33" s="66"/>
      <c r="D33" s="67"/>
      <c r="E33" s="68"/>
      <c r="F33" s="66"/>
      <c r="G33" s="67"/>
      <c r="H33" s="67"/>
      <c r="I33" s="67"/>
      <c r="J33" s="68"/>
      <c r="K33" s="61"/>
      <c r="L33" s="61"/>
      <c r="M33" s="45" t="s">
        <v>13</v>
      </c>
      <c r="N33" s="45" t="s">
        <v>14</v>
      </c>
      <c r="O33" s="45" t="s">
        <v>15</v>
      </c>
      <c r="P33" s="45" t="s">
        <v>16</v>
      </c>
      <c r="Q33" s="45" t="s">
        <v>17</v>
      </c>
      <c r="R33" s="45" t="s">
        <v>18</v>
      </c>
      <c r="S33" s="45" t="s">
        <v>19</v>
      </c>
      <c r="T33" s="45" t="s">
        <v>20</v>
      </c>
      <c r="U33" s="4"/>
    </row>
    <row r="34" spans="1:21" ht="23" thickBot="1" x14ac:dyDescent="0.6">
      <c r="B34" s="119"/>
      <c r="C34" s="120"/>
      <c r="D34" s="121"/>
      <c r="E34" s="122"/>
      <c r="F34" s="120"/>
      <c r="G34" s="121"/>
      <c r="H34" s="121"/>
      <c r="I34" s="121"/>
      <c r="J34" s="122"/>
      <c r="K34" s="119"/>
      <c r="L34" s="119"/>
      <c r="M34" s="123">
        <f>M26+M30</f>
        <v>1000</v>
      </c>
      <c r="N34" s="123">
        <f t="shared" si="0"/>
        <v>1000</v>
      </c>
      <c r="O34" s="123">
        <f t="shared" si="0"/>
        <v>1000</v>
      </c>
      <c r="P34" s="123">
        <f t="shared" si="0"/>
        <v>1000</v>
      </c>
      <c r="Q34" s="123">
        <f t="shared" si="0"/>
        <v>1000</v>
      </c>
      <c r="R34" s="123">
        <f t="shared" si="0"/>
        <v>1000</v>
      </c>
      <c r="S34" s="123">
        <f>SUM(M34:R34)</f>
        <v>6000</v>
      </c>
      <c r="T34" s="123">
        <f>S32+S34</f>
        <v>12000</v>
      </c>
      <c r="U34" s="4"/>
    </row>
    <row r="35" spans="1:21" ht="22.5" x14ac:dyDescent="0.55000000000000004">
      <c r="B35" s="124" t="s">
        <v>138</v>
      </c>
      <c r="C35" s="63" t="s">
        <v>140</v>
      </c>
      <c r="D35" s="64"/>
      <c r="E35" s="65"/>
      <c r="F35" s="72" t="s">
        <v>141</v>
      </c>
      <c r="G35" s="64"/>
      <c r="H35" s="64"/>
      <c r="I35" s="64"/>
      <c r="J35" s="65"/>
      <c r="K35" s="124" t="s">
        <v>21</v>
      </c>
      <c r="L35" s="124" t="s">
        <v>22</v>
      </c>
      <c r="M35" s="125" t="s">
        <v>5</v>
      </c>
      <c r="N35" s="125" t="s">
        <v>6</v>
      </c>
      <c r="O35" s="125" t="s">
        <v>7</v>
      </c>
      <c r="P35" s="125" t="s">
        <v>8</v>
      </c>
      <c r="Q35" s="125" t="s">
        <v>9</v>
      </c>
      <c r="R35" s="125" t="s">
        <v>10</v>
      </c>
      <c r="S35" s="125" t="s">
        <v>11</v>
      </c>
      <c r="T35" s="126"/>
      <c r="U35" s="4"/>
    </row>
    <row r="36" spans="1:21" ht="22.5" x14ac:dyDescent="0.55000000000000004">
      <c r="B36" s="61"/>
      <c r="C36" s="66"/>
      <c r="D36" s="67"/>
      <c r="E36" s="68"/>
      <c r="F36" s="66"/>
      <c r="G36" s="67"/>
      <c r="H36" s="67"/>
      <c r="I36" s="67"/>
      <c r="J36" s="68"/>
      <c r="K36" s="61"/>
      <c r="L36" s="61"/>
      <c r="M36" s="2">
        <v>-50</v>
      </c>
      <c r="N36" s="2">
        <v>-50</v>
      </c>
      <c r="O36" s="2">
        <v>-50</v>
      </c>
      <c r="P36" s="2">
        <v>-50</v>
      </c>
      <c r="Q36" s="2">
        <v>-50</v>
      </c>
      <c r="R36" s="2">
        <v>-50</v>
      </c>
      <c r="S36" s="2">
        <f>SUM(M36:R36)</f>
        <v>-300</v>
      </c>
      <c r="T36" s="33"/>
      <c r="U36" s="4"/>
    </row>
    <row r="37" spans="1:21" ht="22.5" x14ac:dyDescent="0.55000000000000004">
      <c r="B37" s="61"/>
      <c r="C37" s="66"/>
      <c r="D37" s="67"/>
      <c r="E37" s="68"/>
      <c r="F37" s="66"/>
      <c r="G37" s="67"/>
      <c r="H37" s="67"/>
      <c r="I37" s="67"/>
      <c r="J37" s="68"/>
      <c r="K37" s="61"/>
      <c r="L37" s="61"/>
      <c r="M37" s="45" t="s">
        <v>13</v>
      </c>
      <c r="N37" s="45" t="s">
        <v>14</v>
      </c>
      <c r="O37" s="45" t="s">
        <v>15</v>
      </c>
      <c r="P37" s="45" t="s">
        <v>16</v>
      </c>
      <c r="Q37" s="45" t="s">
        <v>17</v>
      </c>
      <c r="R37" s="45" t="s">
        <v>18</v>
      </c>
      <c r="S37" s="45" t="s">
        <v>19</v>
      </c>
      <c r="T37" s="45" t="s">
        <v>20</v>
      </c>
      <c r="U37" s="4"/>
    </row>
    <row r="38" spans="1:21" ht="23" thickBot="1" x14ac:dyDescent="0.6">
      <c r="B38" s="119"/>
      <c r="C38" s="120"/>
      <c r="D38" s="121"/>
      <c r="E38" s="122"/>
      <c r="F38" s="120"/>
      <c r="G38" s="121"/>
      <c r="H38" s="121"/>
      <c r="I38" s="121"/>
      <c r="J38" s="122"/>
      <c r="K38" s="119"/>
      <c r="L38" s="119"/>
      <c r="M38" s="123">
        <v>-50</v>
      </c>
      <c r="N38" s="123">
        <v>-50</v>
      </c>
      <c r="O38" s="123">
        <v>-50</v>
      </c>
      <c r="P38" s="123">
        <v>-50</v>
      </c>
      <c r="Q38" s="123">
        <v>-50</v>
      </c>
      <c r="R38" s="123">
        <v>-50</v>
      </c>
      <c r="S38" s="123">
        <f>SUM(M38:R38)</f>
        <v>-300</v>
      </c>
      <c r="T38" s="123">
        <f>S36+S38</f>
        <v>-600</v>
      </c>
      <c r="U38" s="4"/>
    </row>
    <row r="39" spans="1:21" ht="22.5" x14ac:dyDescent="0.55000000000000004">
      <c r="B39" s="124" t="s">
        <v>46</v>
      </c>
      <c r="C39" s="63" t="s">
        <v>142</v>
      </c>
      <c r="D39" s="64"/>
      <c r="E39" s="65"/>
      <c r="F39" s="72" t="s">
        <v>74</v>
      </c>
      <c r="G39" s="64"/>
      <c r="H39" s="64"/>
      <c r="I39" s="64"/>
      <c r="J39" s="65"/>
      <c r="K39" s="124" t="s">
        <v>21</v>
      </c>
      <c r="L39" s="124" t="s">
        <v>22</v>
      </c>
      <c r="M39" s="125" t="s">
        <v>5</v>
      </c>
      <c r="N39" s="125" t="s">
        <v>6</v>
      </c>
      <c r="O39" s="125" t="s">
        <v>7</v>
      </c>
      <c r="P39" s="125" t="s">
        <v>8</v>
      </c>
      <c r="Q39" s="125" t="s">
        <v>9</v>
      </c>
      <c r="R39" s="125" t="s">
        <v>10</v>
      </c>
      <c r="S39" s="125" t="s">
        <v>11</v>
      </c>
      <c r="T39" s="126"/>
      <c r="U39" s="4"/>
    </row>
    <row r="40" spans="1:21" ht="22.5" x14ac:dyDescent="0.55000000000000004">
      <c r="B40" s="61"/>
      <c r="C40" s="66"/>
      <c r="D40" s="67"/>
      <c r="E40" s="68"/>
      <c r="F40" s="66"/>
      <c r="G40" s="67"/>
      <c r="H40" s="67"/>
      <c r="I40" s="67"/>
      <c r="J40" s="68"/>
      <c r="K40" s="61"/>
      <c r="L40" s="61"/>
      <c r="M40" s="2">
        <v>250</v>
      </c>
      <c r="N40" s="2">
        <v>250</v>
      </c>
      <c r="O40" s="2">
        <v>250</v>
      </c>
      <c r="P40" s="2">
        <v>250</v>
      </c>
      <c r="Q40" s="2">
        <v>250</v>
      </c>
      <c r="R40" s="2">
        <v>250</v>
      </c>
      <c r="S40" s="2">
        <f>SUM(M40:R40)</f>
        <v>1500</v>
      </c>
      <c r="T40" s="33"/>
      <c r="U40" s="4"/>
    </row>
    <row r="41" spans="1:21" ht="22.5" x14ac:dyDescent="0.55000000000000004">
      <c r="B41" s="61"/>
      <c r="C41" s="66"/>
      <c r="D41" s="67"/>
      <c r="E41" s="68"/>
      <c r="F41" s="66"/>
      <c r="G41" s="67"/>
      <c r="H41" s="67"/>
      <c r="I41" s="67"/>
      <c r="J41" s="68"/>
      <c r="K41" s="61"/>
      <c r="L41" s="61"/>
      <c r="M41" s="45" t="s">
        <v>13</v>
      </c>
      <c r="N41" s="45" t="s">
        <v>14</v>
      </c>
      <c r="O41" s="45" t="s">
        <v>15</v>
      </c>
      <c r="P41" s="45" t="s">
        <v>16</v>
      </c>
      <c r="Q41" s="45" t="s">
        <v>17</v>
      </c>
      <c r="R41" s="45" t="s">
        <v>18</v>
      </c>
      <c r="S41" s="45" t="s">
        <v>19</v>
      </c>
      <c r="T41" s="45" t="s">
        <v>20</v>
      </c>
      <c r="U41" s="4"/>
    </row>
    <row r="42" spans="1:21" ht="23" thickBot="1" x14ac:dyDescent="0.6">
      <c r="B42" s="119"/>
      <c r="C42" s="120"/>
      <c r="D42" s="121"/>
      <c r="E42" s="122"/>
      <c r="F42" s="120"/>
      <c r="G42" s="121"/>
      <c r="H42" s="121"/>
      <c r="I42" s="121"/>
      <c r="J42" s="122"/>
      <c r="K42" s="119"/>
      <c r="L42" s="119"/>
      <c r="M42" s="123">
        <v>250</v>
      </c>
      <c r="N42" s="123">
        <v>250</v>
      </c>
      <c r="O42" s="123">
        <v>250</v>
      </c>
      <c r="P42" s="123">
        <v>250</v>
      </c>
      <c r="Q42" s="123">
        <v>250</v>
      </c>
      <c r="R42" s="123">
        <v>250</v>
      </c>
      <c r="S42" s="123">
        <f>SUM(M42:R42)</f>
        <v>1500</v>
      </c>
      <c r="T42" s="123">
        <f>S40+S42</f>
        <v>3000</v>
      </c>
      <c r="U42" s="4"/>
    </row>
    <row r="43" spans="1:21" ht="22.5" x14ac:dyDescent="0.55000000000000004">
      <c r="B43" s="61" t="s">
        <v>47</v>
      </c>
      <c r="C43" s="66" t="s">
        <v>121</v>
      </c>
      <c r="D43" s="67"/>
      <c r="E43" s="68"/>
      <c r="F43" s="118" t="s">
        <v>143</v>
      </c>
      <c r="G43" s="67"/>
      <c r="H43" s="67"/>
      <c r="I43" s="67"/>
      <c r="J43" s="68"/>
      <c r="K43" s="61" t="s">
        <v>21</v>
      </c>
      <c r="L43" s="61" t="s">
        <v>22</v>
      </c>
      <c r="M43" s="51" t="s">
        <v>5</v>
      </c>
      <c r="N43" s="51" t="s">
        <v>6</v>
      </c>
      <c r="O43" s="51" t="s">
        <v>7</v>
      </c>
      <c r="P43" s="51" t="s">
        <v>8</v>
      </c>
      <c r="Q43" s="51" t="s">
        <v>9</v>
      </c>
      <c r="R43" s="51" t="s">
        <v>10</v>
      </c>
      <c r="S43" s="51" t="s">
        <v>11</v>
      </c>
      <c r="T43" s="33"/>
      <c r="U43" s="4"/>
    </row>
    <row r="44" spans="1:21" ht="22.5" x14ac:dyDescent="0.55000000000000004">
      <c r="B44" s="61"/>
      <c r="C44" s="66"/>
      <c r="D44" s="67"/>
      <c r="E44" s="68"/>
      <c r="F44" s="66"/>
      <c r="G44" s="67"/>
      <c r="H44" s="67"/>
      <c r="I44" s="67"/>
      <c r="J44" s="68"/>
      <c r="K44" s="61"/>
      <c r="L44" s="61"/>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61"/>
      <c r="C45" s="66"/>
      <c r="D45" s="67"/>
      <c r="E45" s="68"/>
      <c r="F45" s="66"/>
      <c r="G45" s="67"/>
      <c r="H45" s="67"/>
      <c r="I45" s="67"/>
      <c r="J45" s="68"/>
      <c r="K45" s="61"/>
      <c r="L45" s="61"/>
      <c r="M45" s="45" t="s">
        <v>13</v>
      </c>
      <c r="N45" s="45" t="s">
        <v>14</v>
      </c>
      <c r="O45" s="45" t="s">
        <v>15</v>
      </c>
      <c r="P45" s="45" t="s">
        <v>16</v>
      </c>
      <c r="Q45" s="45" t="s">
        <v>17</v>
      </c>
      <c r="R45" s="45" t="s">
        <v>18</v>
      </c>
      <c r="S45" s="45" t="s">
        <v>19</v>
      </c>
      <c r="T45" s="45" t="s">
        <v>20</v>
      </c>
      <c r="U45" s="4"/>
    </row>
    <row r="46" spans="1:21" ht="22.5" x14ac:dyDescent="0.55000000000000004">
      <c r="B46" s="62"/>
      <c r="C46" s="69"/>
      <c r="D46" s="70"/>
      <c r="E46" s="71"/>
      <c r="F46" s="69"/>
      <c r="G46" s="70"/>
      <c r="H46" s="70"/>
      <c r="I46" s="70"/>
      <c r="J46" s="71"/>
      <c r="K46" s="62"/>
      <c r="L46" s="62"/>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row r="48" spans="1:21" x14ac:dyDescent="0.55000000000000004">
      <c r="A48" s="4"/>
      <c r="B48" s="4"/>
      <c r="C48" s="4"/>
      <c r="D48" s="4"/>
      <c r="E48" s="4"/>
      <c r="F48" s="4"/>
      <c r="G48" s="4"/>
      <c r="H48" s="4"/>
      <c r="I48" s="4"/>
      <c r="J48" s="4"/>
      <c r="K48" s="4"/>
      <c r="L48" s="4"/>
      <c r="M48" s="4"/>
      <c r="N48" s="4"/>
      <c r="O48" s="4"/>
      <c r="P48" s="4"/>
      <c r="Q48" s="4"/>
      <c r="R48" s="4"/>
      <c r="S48" s="4"/>
      <c r="T48" s="4"/>
      <c r="U48" s="4"/>
    </row>
  </sheetData>
  <mergeCells count="52">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0:C20"/>
    <mergeCell ref="D20:G20"/>
    <mergeCell ref="H20:K20"/>
    <mergeCell ref="L20:M20"/>
    <mergeCell ref="N20:O20"/>
    <mergeCell ref="P20:Q20"/>
    <mergeCell ref="B24:B26"/>
    <mergeCell ref="C24:E26"/>
    <mergeCell ref="F24:J26"/>
    <mergeCell ref="K24:K26"/>
    <mergeCell ref="L24:L26"/>
    <mergeCell ref="B31:B34"/>
    <mergeCell ref="C31:E34"/>
    <mergeCell ref="F31:J34"/>
    <mergeCell ref="K31:K34"/>
    <mergeCell ref="L31:L34"/>
    <mergeCell ref="B27:B30"/>
    <mergeCell ref="C27:E30"/>
    <mergeCell ref="F27:J30"/>
    <mergeCell ref="K27:K30"/>
    <mergeCell ref="L27:L30"/>
    <mergeCell ref="B35:B38"/>
    <mergeCell ref="C35:E38"/>
    <mergeCell ref="F35:J38"/>
    <mergeCell ref="K35:K38"/>
    <mergeCell ref="L35:L38"/>
    <mergeCell ref="B43:B46"/>
    <mergeCell ref="C43:E46"/>
    <mergeCell ref="F43:J46"/>
    <mergeCell ref="K43:K46"/>
    <mergeCell ref="L43:L46"/>
    <mergeCell ref="B39:B42"/>
    <mergeCell ref="C39:E42"/>
    <mergeCell ref="F39:J42"/>
    <mergeCell ref="K39:K42"/>
    <mergeCell ref="L39:L42"/>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6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77" t="s">
        <v>28</v>
      </c>
      <c r="C2" s="77"/>
      <c r="D2" s="77"/>
      <c r="E2" s="77"/>
      <c r="F2" s="77"/>
      <c r="G2" s="77"/>
      <c r="H2" s="77"/>
      <c r="I2" s="77"/>
      <c r="J2" s="117" t="str">
        <f>A①_営業部_入力!J2</f>
        <v>第4-２問</v>
      </c>
      <c r="K2" s="117"/>
      <c r="L2" s="117"/>
      <c r="M2" s="40" t="str">
        <f>A①_営業部_入力!M2</f>
        <v>部門別月次予算PL（その４-２）</v>
      </c>
      <c r="N2" s="40"/>
      <c r="O2" s="40"/>
      <c r="P2" s="40"/>
      <c r="Q2" s="40"/>
      <c r="R2" s="40"/>
      <c r="S2" s="40"/>
      <c r="T2" s="7"/>
    </row>
    <row r="3" spans="2:20" ht="31.5" x14ac:dyDescent="1.05">
      <c r="B3" s="8"/>
      <c r="C3" s="30" t="s">
        <v>35</v>
      </c>
      <c r="D3" s="8"/>
      <c r="E3" s="8"/>
      <c r="F3" s="8"/>
      <c r="G3" s="30" t="s">
        <v>157</v>
      </c>
      <c r="H3" s="8"/>
      <c r="I3" s="8"/>
      <c r="J3" s="41" t="s">
        <v>54</v>
      </c>
      <c r="K3" s="9"/>
      <c r="L3" s="9"/>
      <c r="M3" s="9"/>
      <c r="N3" s="9"/>
      <c r="O3" s="9"/>
      <c r="P3" s="9"/>
      <c r="Q3" s="9"/>
      <c r="R3" s="9"/>
      <c r="S3" s="9"/>
      <c r="T3" s="10"/>
    </row>
    <row r="4" spans="2:20" ht="22.5" x14ac:dyDescent="0.55000000000000004">
      <c r="B4" s="79" t="s">
        <v>0</v>
      </c>
      <c r="C4" s="80"/>
      <c r="D4" s="80"/>
      <c r="E4" s="80"/>
      <c r="F4" s="80"/>
      <c r="G4" s="80"/>
      <c r="H4" s="80"/>
      <c r="I4" s="80"/>
      <c r="J4" s="80"/>
      <c r="K4" s="80"/>
      <c r="L4" s="80"/>
      <c r="M4" s="80"/>
      <c r="N4" s="80"/>
      <c r="O4" s="80"/>
      <c r="P4" s="80"/>
      <c r="Q4" s="80"/>
      <c r="R4" s="80"/>
      <c r="S4" s="80"/>
      <c r="T4" s="81"/>
    </row>
    <row r="5" spans="2:20" ht="67.75" customHeight="1" x14ac:dyDescent="0.55000000000000004">
      <c r="B5" s="82" t="s">
        <v>56</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2">
        <v>1</v>
      </c>
      <c r="C7" s="73" t="s">
        <v>52</v>
      </c>
      <c r="D7" s="74"/>
      <c r="E7" s="75"/>
      <c r="F7" s="11">
        <v>1</v>
      </c>
      <c r="G7" s="76" t="s">
        <v>24</v>
      </c>
      <c r="H7" s="76"/>
      <c r="I7" s="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83"/>
      <c r="D9" s="83"/>
      <c r="E9" s="83"/>
      <c r="F9" s="83"/>
      <c r="G9" s="83"/>
      <c r="H9" s="83"/>
      <c r="I9" s="83"/>
      <c r="J9" s="83"/>
      <c r="K9" s="83"/>
      <c r="L9" s="83"/>
      <c r="M9" s="83"/>
      <c r="N9" s="83"/>
      <c r="O9" s="83"/>
      <c r="P9" s="83"/>
      <c r="Q9" s="83"/>
      <c r="R9" s="83"/>
      <c r="S9" s="83"/>
      <c r="T9" s="8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8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3" t="s">
        <v>59</v>
      </c>
      <c r="E15" s="104"/>
      <c r="F15" s="47"/>
      <c r="G15" s="47" t="s">
        <v>72</v>
      </c>
      <c r="H15" s="47"/>
      <c r="I15" s="47"/>
      <c r="J15" s="47"/>
      <c r="K15" s="47"/>
      <c r="L15" s="47"/>
      <c r="M15" s="47"/>
      <c r="N15" s="47"/>
      <c r="O15" s="47"/>
      <c r="P15" s="47"/>
      <c r="Q15" s="47"/>
      <c r="R15" s="47"/>
      <c r="S15" s="47"/>
      <c r="T15" s="48"/>
    </row>
    <row r="16" spans="2:20" ht="19.75" customHeight="1" thickBot="1" x14ac:dyDescent="0.6">
      <c r="B16" s="46"/>
      <c r="C16" s="47"/>
      <c r="D16" s="105" t="s">
        <v>61</v>
      </c>
      <c r="E16" s="106"/>
      <c r="F16" s="47"/>
      <c r="G16" s="47" t="s">
        <v>96</v>
      </c>
      <c r="H16" s="47"/>
      <c r="I16" s="47"/>
      <c r="J16" s="47"/>
      <c r="K16" s="47"/>
      <c r="L16" s="47"/>
      <c r="M16" s="47"/>
      <c r="N16" s="47"/>
      <c r="O16" s="47"/>
      <c r="P16" s="47"/>
      <c r="Q16" s="47"/>
      <c r="R16" s="47"/>
      <c r="S16" s="47"/>
      <c r="T16" s="48"/>
    </row>
    <row r="17" spans="2:21" ht="19.75" customHeight="1" thickBot="1" x14ac:dyDescent="0.6">
      <c r="B17" s="46"/>
      <c r="C17" s="47"/>
      <c r="D17" s="95" t="s">
        <v>62</v>
      </c>
      <c r="E17" s="96"/>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95" t="s">
        <v>63</v>
      </c>
      <c r="C19" s="96"/>
      <c r="D19" s="47"/>
      <c r="E19" s="47"/>
      <c r="F19" s="47"/>
      <c r="G19" s="47"/>
      <c r="H19" s="47"/>
      <c r="I19" s="47"/>
      <c r="J19" s="47"/>
      <c r="K19" s="47"/>
      <c r="L19" s="47"/>
      <c r="M19" s="47"/>
      <c r="N19" s="47"/>
      <c r="O19" s="47"/>
      <c r="P19" s="47"/>
      <c r="Q19" s="47"/>
      <c r="R19" s="47"/>
      <c r="S19" s="47"/>
      <c r="T19" s="48"/>
    </row>
    <row r="20" spans="2:21" ht="19.75" customHeight="1" thickBot="1" x14ac:dyDescent="0.6">
      <c r="B20" s="105" t="s">
        <v>64</v>
      </c>
      <c r="C20" s="106"/>
      <c r="D20" s="105" t="s">
        <v>65</v>
      </c>
      <c r="E20" s="107"/>
      <c r="F20" s="107"/>
      <c r="G20" s="106"/>
      <c r="H20" s="95" t="s">
        <v>66</v>
      </c>
      <c r="I20" s="108"/>
      <c r="J20" s="108"/>
      <c r="K20" s="96"/>
      <c r="L20" s="103" t="s">
        <v>67</v>
      </c>
      <c r="M20" s="104"/>
      <c r="N20" s="95" t="s">
        <v>68</v>
      </c>
      <c r="O20" s="96"/>
      <c r="P20" s="95" t="s">
        <v>69</v>
      </c>
      <c r="Q20" s="96"/>
      <c r="R20" s="95" t="s">
        <v>70</v>
      </c>
      <c r="S20" s="96"/>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97" t="s">
        <v>145</v>
      </c>
      <c r="C22" s="98"/>
      <c r="D22" s="98"/>
      <c r="E22" s="98"/>
      <c r="F22" s="98"/>
      <c r="G22" s="98"/>
      <c r="H22" s="98"/>
      <c r="I22" s="98"/>
      <c r="J22" s="98"/>
      <c r="K22" s="98"/>
      <c r="L22" s="98"/>
      <c r="M22" s="98"/>
      <c r="N22" s="98"/>
      <c r="O22" s="98"/>
      <c r="P22" s="98"/>
      <c r="Q22" s="98"/>
      <c r="R22" s="98"/>
      <c r="S22" s="98"/>
      <c r="T22" s="99"/>
    </row>
    <row r="23" spans="2:21" ht="22.5" x14ac:dyDescent="0.55000000000000004">
      <c r="B23" s="38" t="s">
        <v>1</v>
      </c>
      <c r="C23" s="100" t="s">
        <v>2</v>
      </c>
      <c r="D23" s="101"/>
      <c r="E23" s="102"/>
      <c r="F23" s="100" t="s">
        <v>12</v>
      </c>
      <c r="G23" s="101"/>
      <c r="H23" s="101"/>
      <c r="I23" s="101"/>
      <c r="J23" s="102"/>
      <c r="K23" s="44" t="s">
        <v>3</v>
      </c>
      <c r="L23" s="44" t="s">
        <v>4</v>
      </c>
      <c r="M23" s="45" t="s">
        <v>5</v>
      </c>
      <c r="N23" s="45" t="s">
        <v>6</v>
      </c>
      <c r="O23" s="45" t="s">
        <v>7</v>
      </c>
      <c r="P23" s="45" t="s">
        <v>8</v>
      </c>
      <c r="Q23" s="45" t="s">
        <v>9</v>
      </c>
      <c r="R23" s="45" t="s">
        <v>10</v>
      </c>
      <c r="S23" s="45" t="s">
        <v>11</v>
      </c>
      <c r="T23" s="37"/>
    </row>
    <row r="24" spans="2:21" ht="22.5" x14ac:dyDescent="0.55000000000000004">
      <c r="B24" s="61" t="s">
        <v>146</v>
      </c>
      <c r="C24" s="66" t="s">
        <v>25</v>
      </c>
      <c r="D24" s="67"/>
      <c r="E24" s="68"/>
      <c r="F24" s="118" t="s">
        <v>164</v>
      </c>
      <c r="G24" s="67"/>
      <c r="H24" s="67"/>
      <c r="I24" s="67"/>
      <c r="J24" s="68"/>
      <c r="K24" s="61" t="s">
        <v>21</v>
      </c>
      <c r="L24" s="61"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61"/>
      <c r="C25" s="66"/>
      <c r="D25" s="67"/>
      <c r="E25" s="68"/>
      <c r="F25" s="66"/>
      <c r="G25" s="67"/>
      <c r="H25" s="67"/>
      <c r="I25" s="67"/>
      <c r="J25" s="68"/>
      <c r="K25" s="61"/>
      <c r="L25" s="61"/>
      <c r="M25" s="45" t="s">
        <v>13</v>
      </c>
      <c r="N25" s="45" t="s">
        <v>14</v>
      </c>
      <c r="O25" s="45" t="s">
        <v>15</v>
      </c>
      <c r="P25" s="45" t="s">
        <v>16</v>
      </c>
      <c r="Q25" s="45" t="s">
        <v>17</v>
      </c>
      <c r="R25" s="45" t="s">
        <v>18</v>
      </c>
      <c r="S25" s="45" t="s">
        <v>19</v>
      </c>
      <c r="T25" s="45" t="s">
        <v>20</v>
      </c>
      <c r="U25" s="3"/>
    </row>
    <row r="26" spans="2:21" ht="23" thickBot="1" x14ac:dyDescent="0.6">
      <c r="B26" s="119"/>
      <c r="C26" s="120"/>
      <c r="D26" s="121"/>
      <c r="E26" s="122"/>
      <c r="F26" s="120"/>
      <c r="G26" s="121"/>
      <c r="H26" s="121"/>
      <c r="I26" s="121"/>
      <c r="J26" s="122"/>
      <c r="K26" s="119"/>
      <c r="L26" s="119"/>
      <c r="M26" s="130">
        <f>A①_営業部_入力!M34</f>
        <v>16720</v>
      </c>
      <c r="N26" s="130">
        <f>A①_営業部_入力!N34</f>
        <v>18335</v>
      </c>
      <c r="O26" s="130">
        <f>A①_営業部_入力!O34</f>
        <v>20140</v>
      </c>
      <c r="P26" s="130">
        <f>A①_営業部_入力!P34</f>
        <v>22135</v>
      </c>
      <c r="Q26" s="130">
        <f>A①_営業部_入力!Q34</f>
        <v>24320</v>
      </c>
      <c r="R26" s="130">
        <f>A①_営業部_入力!R34</f>
        <v>26695</v>
      </c>
      <c r="S26" s="123">
        <f>SUM(M26:R26)</f>
        <v>128345</v>
      </c>
      <c r="T26" s="123">
        <f>S24+S26</f>
        <v>201495</v>
      </c>
      <c r="U26" s="4"/>
    </row>
    <row r="27" spans="2:21" ht="22.5" x14ac:dyDescent="0.55000000000000004">
      <c r="B27" s="124" t="s">
        <v>147</v>
      </c>
      <c r="C27" s="63" t="s">
        <v>77</v>
      </c>
      <c r="D27" s="64"/>
      <c r="E27" s="65"/>
      <c r="F27" s="72" t="s">
        <v>165</v>
      </c>
      <c r="G27" s="64"/>
      <c r="H27" s="64"/>
      <c r="I27" s="64"/>
      <c r="J27" s="65"/>
      <c r="K27" s="124" t="s">
        <v>21</v>
      </c>
      <c r="L27" s="124" t="s">
        <v>22</v>
      </c>
      <c r="M27" s="125" t="s">
        <v>5</v>
      </c>
      <c r="N27" s="125" t="s">
        <v>6</v>
      </c>
      <c r="O27" s="125" t="s">
        <v>7</v>
      </c>
      <c r="P27" s="125" t="s">
        <v>8</v>
      </c>
      <c r="Q27" s="125" t="s">
        <v>9</v>
      </c>
      <c r="R27" s="125" t="s">
        <v>10</v>
      </c>
      <c r="S27" s="125" t="s">
        <v>11</v>
      </c>
      <c r="T27" s="126"/>
      <c r="U27" s="4"/>
    </row>
    <row r="28" spans="2:21" ht="22.5" x14ac:dyDescent="0.55000000000000004">
      <c r="B28" s="61"/>
      <c r="C28" s="66"/>
      <c r="D28" s="67"/>
      <c r="E28" s="68"/>
      <c r="F28" s="66"/>
      <c r="G28" s="67"/>
      <c r="H28" s="67"/>
      <c r="I28" s="67"/>
      <c r="J28" s="68"/>
      <c r="K28" s="61"/>
      <c r="L28" s="61"/>
      <c r="M28" s="39">
        <f>A①_営業部_入力!M40</f>
        <v>5700</v>
      </c>
      <c r="N28" s="39">
        <f>A①_営業部_入力!N40</f>
        <v>6270</v>
      </c>
      <c r="O28" s="39">
        <f>A①_営業部_入力!O40</f>
        <v>6897</v>
      </c>
      <c r="P28" s="39">
        <f>A①_営業部_入力!P40</f>
        <v>7581</v>
      </c>
      <c r="Q28" s="39">
        <f>A①_営業部_入力!Q40</f>
        <v>8322</v>
      </c>
      <c r="R28" s="39">
        <f>A①_営業部_入力!R40</f>
        <v>9120</v>
      </c>
      <c r="S28" s="2">
        <f>SUM(M28:R28)</f>
        <v>43890</v>
      </c>
      <c r="T28" s="33"/>
      <c r="U28" s="4"/>
    </row>
    <row r="29" spans="2:21" ht="22.5" x14ac:dyDescent="0.55000000000000004">
      <c r="B29" s="61"/>
      <c r="C29" s="66"/>
      <c r="D29" s="67"/>
      <c r="E29" s="68"/>
      <c r="F29" s="66"/>
      <c r="G29" s="67"/>
      <c r="H29" s="67"/>
      <c r="I29" s="67"/>
      <c r="J29" s="68"/>
      <c r="K29" s="61"/>
      <c r="L29" s="61"/>
      <c r="M29" s="45" t="s">
        <v>13</v>
      </c>
      <c r="N29" s="45" t="s">
        <v>14</v>
      </c>
      <c r="O29" s="45" t="s">
        <v>15</v>
      </c>
      <c r="P29" s="45" t="s">
        <v>16</v>
      </c>
      <c r="Q29" s="45" t="s">
        <v>17</v>
      </c>
      <c r="R29" s="45" t="s">
        <v>18</v>
      </c>
      <c r="S29" s="45" t="s">
        <v>19</v>
      </c>
      <c r="T29" s="45" t="s">
        <v>20</v>
      </c>
      <c r="U29" s="4"/>
    </row>
    <row r="30" spans="2:21" ht="23" thickBot="1" x14ac:dyDescent="0.6">
      <c r="B30" s="119"/>
      <c r="C30" s="120"/>
      <c r="D30" s="121"/>
      <c r="E30" s="122"/>
      <c r="F30" s="120"/>
      <c r="G30" s="121"/>
      <c r="H30" s="121"/>
      <c r="I30" s="121"/>
      <c r="J30" s="122"/>
      <c r="K30" s="119"/>
      <c r="L30" s="119"/>
      <c r="M30" s="130">
        <f>A①_営業部_入力!M42</f>
        <v>10032</v>
      </c>
      <c r="N30" s="130">
        <f>A①_営業部_入力!N42</f>
        <v>11001</v>
      </c>
      <c r="O30" s="130">
        <f>A①_営業部_入力!O42</f>
        <v>12084</v>
      </c>
      <c r="P30" s="130">
        <f>A①_営業部_入力!P42</f>
        <v>13281</v>
      </c>
      <c r="Q30" s="130">
        <f>A①_営業部_入力!Q42</f>
        <v>14592</v>
      </c>
      <c r="R30" s="130">
        <f>A①_営業部_入力!R42</f>
        <v>16017</v>
      </c>
      <c r="S30" s="123">
        <f>SUM(M30:R30)</f>
        <v>77007</v>
      </c>
      <c r="T30" s="123">
        <f>S28+S30</f>
        <v>120897</v>
      </c>
      <c r="U30" s="4"/>
    </row>
    <row r="31" spans="2:21" ht="21.65" customHeight="1" x14ac:dyDescent="0.55000000000000004">
      <c r="B31" s="124" t="s">
        <v>40</v>
      </c>
      <c r="C31" s="63" t="s">
        <v>79</v>
      </c>
      <c r="D31" s="64"/>
      <c r="E31" s="65"/>
      <c r="F31" s="72" t="s">
        <v>165</v>
      </c>
      <c r="G31" s="64"/>
      <c r="H31" s="64"/>
      <c r="I31" s="64"/>
      <c r="J31" s="65"/>
      <c r="K31" s="124" t="s">
        <v>21</v>
      </c>
      <c r="L31" s="124" t="s">
        <v>22</v>
      </c>
      <c r="M31" s="125" t="s">
        <v>5</v>
      </c>
      <c r="N31" s="125" t="s">
        <v>6</v>
      </c>
      <c r="O31" s="125" t="s">
        <v>7</v>
      </c>
      <c r="P31" s="125" t="s">
        <v>8</v>
      </c>
      <c r="Q31" s="125" t="s">
        <v>9</v>
      </c>
      <c r="R31" s="125" t="s">
        <v>10</v>
      </c>
      <c r="S31" s="125" t="s">
        <v>11</v>
      </c>
      <c r="T31" s="126"/>
      <c r="U31" s="4"/>
    </row>
    <row r="32" spans="2:21" ht="22.5" x14ac:dyDescent="0.55000000000000004">
      <c r="B32" s="61"/>
      <c r="C32" s="66"/>
      <c r="D32" s="67"/>
      <c r="E32" s="68"/>
      <c r="F32" s="66"/>
      <c r="G32" s="67"/>
      <c r="H32" s="67"/>
      <c r="I32" s="67"/>
      <c r="J32" s="68"/>
      <c r="K32" s="61"/>
      <c r="L32" s="61"/>
      <c r="M32" s="39">
        <f>A①_営業部_入力!M48</f>
        <v>950</v>
      </c>
      <c r="N32" s="39">
        <f>A①_営業部_入力!N48</f>
        <v>1045</v>
      </c>
      <c r="O32" s="39">
        <f>A①_営業部_入力!O48</f>
        <v>1150</v>
      </c>
      <c r="P32" s="39">
        <f>A①_営業部_入力!P48</f>
        <v>1264</v>
      </c>
      <c r="Q32" s="39">
        <f>A①_営業部_入力!Q48</f>
        <v>1387</v>
      </c>
      <c r="R32" s="39">
        <f>A①_営業部_入力!R48</f>
        <v>1520</v>
      </c>
      <c r="S32" s="2">
        <f>SUM(M32:R32)</f>
        <v>7316</v>
      </c>
      <c r="T32" s="33"/>
      <c r="U32" s="4"/>
    </row>
    <row r="33" spans="2:21" ht="22.5" x14ac:dyDescent="0.55000000000000004">
      <c r="B33" s="61"/>
      <c r="C33" s="66"/>
      <c r="D33" s="67"/>
      <c r="E33" s="68"/>
      <c r="F33" s="66"/>
      <c r="G33" s="67"/>
      <c r="H33" s="67"/>
      <c r="I33" s="67"/>
      <c r="J33" s="68"/>
      <c r="K33" s="61"/>
      <c r="L33" s="61"/>
      <c r="M33" s="45" t="s">
        <v>13</v>
      </c>
      <c r="N33" s="45" t="s">
        <v>14</v>
      </c>
      <c r="O33" s="45" t="s">
        <v>15</v>
      </c>
      <c r="P33" s="45" t="s">
        <v>16</v>
      </c>
      <c r="Q33" s="45" t="s">
        <v>17</v>
      </c>
      <c r="R33" s="45" t="s">
        <v>18</v>
      </c>
      <c r="S33" s="45" t="s">
        <v>19</v>
      </c>
      <c r="T33" s="45" t="s">
        <v>20</v>
      </c>
      <c r="U33" s="4"/>
    </row>
    <row r="34" spans="2:21" ht="23" thickBot="1" x14ac:dyDescent="0.6">
      <c r="B34" s="119"/>
      <c r="C34" s="120"/>
      <c r="D34" s="121"/>
      <c r="E34" s="122"/>
      <c r="F34" s="120"/>
      <c r="G34" s="121"/>
      <c r="H34" s="121"/>
      <c r="I34" s="121"/>
      <c r="J34" s="122"/>
      <c r="K34" s="119"/>
      <c r="L34" s="119"/>
      <c r="M34" s="130">
        <f>A①_営業部_入力!M50</f>
        <v>1672</v>
      </c>
      <c r="N34" s="130">
        <f>A①_営業部_入力!N50</f>
        <v>1834</v>
      </c>
      <c r="O34" s="130">
        <f>A①_営業部_入力!O50</f>
        <v>2014</v>
      </c>
      <c r="P34" s="130">
        <f>A①_営業部_入力!P50</f>
        <v>2214</v>
      </c>
      <c r="Q34" s="130">
        <f>A①_営業部_入力!Q50</f>
        <v>2432</v>
      </c>
      <c r="R34" s="130">
        <f>A①_営業部_入力!R50</f>
        <v>2670</v>
      </c>
      <c r="S34" s="123">
        <f>SUM(M34:R34)</f>
        <v>12836</v>
      </c>
      <c r="T34" s="123">
        <f>S32+S34</f>
        <v>20152</v>
      </c>
      <c r="U34" s="4"/>
    </row>
    <row r="35" spans="2:21" ht="22.5" x14ac:dyDescent="0.55000000000000004">
      <c r="B35" s="124" t="s">
        <v>45</v>
      </c>
      <c r="C35" s="63" t="s">
        <v>81</v>
      </c>
      <c r="D35" s="64"/>
      <c r="E35" s="65"/>
      <c r="F35" s="72" t="s">
        <v>148</v>
      </c>
      <c r="G35" s="64"/>
      <c r="H35" s="64"/>
      <c r="I35" s="64"/>
      <c r="J35" s="65"/>
      <c r="K35" s="124" t="s">
        <v>21</v>
      </c>
      <c r="L35" s="124" t="s">
        <v>22</v>
      </c>
      <c r="M35" s="125" t="s">
        <v>5</v>
      </c>
      <c r="N35" s="125" t="s">
        <v>6</v>
      </c>
      <c r="O35" s="125" t="s">
        <v>7</v>
      </c>
      <c r="P35" s="125" t="s">
        <v>8</v>
      </c>
      <c r="Q35" s="125" t="s">
        <v>9</v>
      </c>
      <c r="R35" s="125" t="s">
        <v>10</v>
      </c>
      <c r="S35" s="125" t="s">
        <v>11</v>
      </c>
      <c r="T35" s="126"/>
      <c r="U35" s="4"/>
    </row>
    <row r="36" spans="2:21" ht="22.5" x14ac:dyDescent="0.55000000000000004">
      <c r="B36" s="61"/>
      <c r="C36" s="66"/>
      <c r="D36" s="67"/>
      <c r="E36" s="68"/>
      <c r="F36" s="66"/>
      <c r="G36" s="67"/>
      <c r="H36" s="67"/>
      <c r="I36" s="67"/>
      <c r="J36" s="68"/>
      <c r="K36" s="61"/>
      <c r="L36" s="61"/>
      <c r="M36" s="2">
        <f t="shared" ref="M36:R36" si="0">M28+M32</f>
        <v>6650</v>
      </c>
      <c r="N36" s="2">
        <f t="shared" si="0"/>
        <v>7315</v>
      </c>
      <c r="O36" s="2">
        <f t="shared" si="0"/>
        <v>8047</v>
      </c>
      <c r="P36" s="2">
        <f t="shared" si="0"/>
        <v>8845</v>
      </c>
      <c r="Q36" s="2">
        <f t="shared" si="0"/>
        <v>9709</v>
      </c>
      <c r="R36" s="2">
        <f t="shared" si="0"/>
        <v>10640</v>
      </c>
      <c r="S36" s="2">
        <f>SUM(M36:R36)</f>
        <v>51206</v>
      </c>
      <c r="T36" s="33"/>
      <c r="U36" s="4"/>
    </row>
    <row r="37" spans="2:21" ht="22.5" x14ac:dyDescent="0.55000000000000004">
      <c r="B37" s="61"/>
      <c r="C37" s="66"/>
      <c r="D37" s="67"/>
      <c r="E37" s="68"/>
      <c r="F37" s="66"/>
      <c r="G37" s="67"/>
      <c r="H37" s="67"/>
      <c r="I37" s="67"/>
      <c r="J37" s="68"/>
      <c r="K37" s="61"/>
      <c r="L37" s="61"/>
      <c r="M37" s="45" t="s">
        <v>13</v>
      </c>
      <c r="N37" s="45" t="s">
        <v>14</v>
      </c>
      <c r="O37" s="45" t="s">
        <v>15</v>
      </c>
      <c r="P37" s="45" t="s">
        <v>16</v>
      </c>
      <c r="Q37" s="45" t="s">
        <v>17</v>
      </c>
      <c r="R37" s="45" t="s">
        <v>18</v>
      </c>
      <c r="S37" s="45" t="s">
        <v>19</v>
      </c>
      <c r="T37" s="45" t="s">
        <v>20</v>
      </c>
      <c r="U37" s="4"/>
    </row>
    <row r="38" spans="2:21" ht="23" thickBot="1" x14ac:dyDescent="0.6">
      <c r="B38" s="119"/>
      <c r="C38" s="120"/>
      <c r="D38" s="121"/>
      <c r="E38" s="122"/>
      <c r="F38" s="120"/>
      <c r="G38" s="121"/>
      <c r="H38" s="121"/>
      <c r="I38" s="121"/>
      <c r="J38" s="122"/>
      <c r="K38" s="119"/>
      <c r="L38" s="119"/>
      <c r="M38" s="123">
        <f t="shared" ref="M38:R38" si="1">M30+M34</f>
        <v>11704</v>
      </c>
      <c r="N38" s="123">
        <f t="shared" si="1"/>
        <v>12835</v>
      </c>
      <c r="O38" s="123">
        <f t="shared" si="1"/>
        <v>14098</v>
      </c>
      <c r="P38" s="123">
        <f t="shared" si="1"/>
        <v>15495</v>
      </c>
      <c r="Q38" s="123">
        <f t="shared" si="1"/>
        <v>17024</v>
      </c>
      <c r="R38" s="123">
        <f t="shared" si="1"/>
        <v>18687</v>
      </c>
      <c r="S38" s="123">
        <f>SUM(M38:R38)</f>
        <v>89843</v>
      </c>
      <c r="T38" s="123">
        <f>S36+S38</f>
        <v>141049</v>
      </c>
      <c r="U38" s="4"/>
    </row>
    <row r="39" spans="2:21" ht="22.5" x14ac:dyDescent="0.55000000000000004">
      <c r="B39" s="124" t="s">
        <v>46</v>
      </c>
      <c r="C39" s="63" t="s">
        <v>84</v>
      </c>
      <c r="D39" s="64"/>
      <c r="E39" s="65"/>
      <c r="F39" s="72" t="s">
        <v>149</v>
      </c>
      <c r="G39" s="64"/>
      <c r="H39" s="64"/>
      <c r="I39" s="64"/>
      <c r="J39" s="65"/>
      <c r="K39" s="124" t="s">
        <v>21</v>
      </c>
      <c r="L39" s="124" t="s">
        <v>22</v>
      </c>
      <c r="M39" s="125" t="s">
        <v>5</v>
      </c>
      <c r="N39" s="125" t="s">
        <v>6</v>
      </c>
      <c r="O39" s="125" t="s">
        <v>7</v>
      </c>
      <c r="P39" s="125" t="s">
        <v>8</v>
      </c>
      <c r="Q39" s="125" t="s">
        <v>9</v>
      </c>
      <c r="R39" s="125" t="s">
        <v>10</v>
      </c>
      <c r="S39" s="125" t="s">
        <v>11</v>
      </c>
      <c r="T39" s="126"/>
      <c r="U39" s="4"/>
    </row>
    <row r="40" spans="2:21" ht="22.5" x14ac:dyDescent="0.55000000000000004">
      <c r="B40" s="61"/>
      <c r="C40" s="66"/>
      <c r="D40" s="67"/>
      <c r="E40" s="68"/>
      <c r="F40" s="66"/>
      <c r="G40" s="67"/>
      <c r="H40" s="67"/>
      <c r="I40" s="67"/>
      <c r="J40" s="68"/>
      <c r="K40" s="61"/>
      <c r="L40" s="61"/>
      <c r="M40" s="2">
        <f t="shared" ref="M40:R40" si="2">M24-M36</f>
        <v>2850</v>
      </c>
      <c r="N40" s="2">
        <f t="shared" si="2"/>
        <v>3135</v>
      </c>
      <c r="O40" s="2">
        <f t="shared" si="2"/>
        <v>3448</v>
      </c>
      <c r="P40" s="2">
        <f t="shared" si="2"/>
        <v>3790</v>
      </c>
      <c r="Q40" s="2">
        <f t="shared" si="2"/>
        <v>4161</v>
      </c>
      <c r="R40" s="2">
        <f t="shared" si="2"/>
        <v>4560</v>
      </c>
      <c r="S40" s="2">
        <f>SUM(M40:R40)</f>
        <v>21944</v>
      </c>
      <c r="T40" s="33"/>
      <c r="U40" s="4"/>
    </row>
    <row r="41" spans="2:21" ht="22.5" x14ac:dyDescent="0.55000000000000004">
      <c r="B41" s="61"/>
      <c r="C41" s="66"/>
      <c r="D41" s="67"/>
      <c r="E41" s="68"/>
      <c r="F41" s="66"/>
      <c r="G41" s="67"/>
      <c r="H41" s="67"/>
      <c r="I41" s="67"/>
      <c r="J41" s="68"/>
      <c r="K41" s="61"/>
      <c r="L41" s="61"/>
      <c r="M41" s="45" t="s">
        <v>13</v>
      </c>
      <c r="N41" s="45" t="s">
        <v>14</v>
      </c>
      <c r="O41" s="45" t="s">
        <v>15</v>
      </c>
      <c r="P41" s="45" t="s">
        <v>16</v>
      </c>
      <c r="Q41" s="45" t="s">
        <v>17</v>
      </c>
      <c r="R41" s="45" t="s">
        <v>18</v>
      </c>
      <c r="S41" s="45" t="s">
        <v>19</v>
      </c>
      <c r="T41" s="45" t="s">
        <v>20</v>
      </c>
      <c r="U41" s="4"/>
    </row>
    <row r="42" spans="2:21" ht="23" thickBot="1" x14ac:dyDescent="0.6">
      <c r="B42" s="119"/>
      <c r="C42" s="120"/>
      <c r="D42" s="121"/>
      <c r="E42" s="122"/>
      <c r="F42" s="120"/>
      <c r="G42" s="121"/>
      <c r="H42" s="121"/>
      <c r="I42" s="121"/>
      <c r="J42" s="122"/>
      <c r="K42" s="119"/>
      <c r="L42" s="119"/>
      <c r="M42" s="123">
        <f t="shared" ref="M42:R42" si="3">M26-M38</f>
        <v>5016</v>
      </c>
      <c r="N42" s="123">
        <f t="shared" si="3"/>
        <v>5500</v>
      </c>
      <c r="O42" s="123">
        <f t="shared" si="3"/>
        <v>6042</v>
      </c>
      <c r="P42" s="123">
        <f t="shared" si="3"/>
        <v>6640</v>
      </c>
      <c r="Q42" s="123">
        <f t="shared" si="3"/>
        <v>7296</v>
      </c>
      <c r="R42" s="123">
        <f t="shared" si="3"/>
        <v>8008</v>
      </c>
      <c r="S42" s="123">
        <f>SUM(M42:R42)</f>
        <v>38502</v>
      </c>
      <c r="T42" s="123">
        <f>S40+S42</f>
        <v>60446</v>
      </c>
      <c r="U42" s="4"/>
    </row>
    <row r="43" spans="2:21" ht="21.65" customHeight="1" x14ac:dyDescent="0.55000000000000004">
      <c r="B43" s="124" t="s">
        <v>47</v>
      </c>
      <c r="C43" s="63" t="s">
        <v>86</v>
      </c>
      <c r="D43" s="64"/>
      <c r="E43" s="65"/>
      <c r="F43" s="72" t="s">
        <v>150</v>
      </c>
      <c r="G43" s="64"/>
      <c r="H43" s="64"/>
      <c r="I43" s="64"/>
      <c r="J43" s="65"/>
      <c r="K43" s="124"/>
      <c r="L43" s="124" t="s">
        <v>75</v>
      </c>
      <c r="M43" s="125" t="s">
        <v>5</v>
      </c>
      <c r="N43" s="125" t="s">
        <v>6</v>
      </c>
      <c r="O43" s="125" t="s">
        <v>7</v>
      </c>
      <c r="P43" s="125" t="s">
        <v>8</v>
      </c>
      <c r="Q43" s="125" t="s">
        <v>9</v>
      </c>
      <c r="R43" s="125" t="s">
        <v>10</v>
      </c>
      <c r="S43" s="125" t="s">
        <v>11</v>
      </c>
      <c r="T43" s="126"/>
      <c r="U43" s="4"/>
    </row>
    <row r="44" spans="2:21" ht="22.5" x14ac:dyDescent="0.55000000000000004">
      <c r="B44" s="61"/>
      <c r="C44" s="66"/>
      <c r="D44" s="67"/>
      <c r="E44" s="68"/>
      <c r="F44" s="66"/>
      <c r="G44" s="67"/>
      <c r="H44" s="67"/>
      <c r="I44" s="67"/>
      <c r="J44" s="68"/>
      <c r="K44" s="61"/>
      <c r="L44" s="61"/>
      <c r="M44" s="49">
        <f t="shared" ref="M44:S44" si="4">ROUND(M40/M24*100,0)</f>
        <v>30</v>
      </c>
      <c r="N44" s="49">
        <f t="shared" si="4"/>
        <v>30</v>
      </c>
      <c r="O44" s="49">
        <f t="shared" si="4"/>
        <v>30</v>
      </c>
      <c r="P44" s="49">
        <f t="shared" si="4"/>
        <v>30</v>
      </c>
      <c r="Q44" s="49">
        <f t="shared" si="4"/>
        <v>30</v>
      </c>
      <c r="R44" s="49">
        <f t="shared" si="4"/>
        <v>30</v>
      </c>
      <c r="S44" s="49">
        <f t="shared" si="4"/>
        <v>30</v>
      </c>
      <c r="T44" s="33"/>
      <c r="U44" s="4"/>
    </row>
    <row r="45" spans="2:21" ht="22.5" x14ac:dyDescent="0.55000000000000004">
      <c r="B45" s="61"/>
      <c r="C45" s="66"/>
      <c r="D45" s="67"/>
      <c r="E45" s="68"/>
      <c r="F45" s="66"/>
      <c r="G45" s="67"/>
      <c r="H45" s="67"/>
      <c r="I45" s="67"/>
      <c r="J45" s="68"/>
      <c r="K45" s="61"/>
      <c r="L45" s="61"/>
      <c r="M45" s="45" t="s">
        <v>13</v>
      </c>
      <c r="N45" s="45" t="s">
        <v>14</v>
      </c>
      <c r="O45" s="45" t="s">
        <v>15</v>
      </c>
      <c r="P45" s="45" t="s">
        <v>16</v>
      </c>
      <c r="Q45" s="45" t="s">
        <v>17</v>
      </c>
      <c r="R45" s="45" t="s">
        <v>18</v>
      </c>
      <c r="S45" s="45" t="s">
        <v>19</v>
      </c>
      <c r="T45" s="45" t="s">
        <v>20</v>
      </c>
      <c r="U45" s="4"/>
    </row>
    <row r="46" spans="2:21" ht="23" thickBot="1" x14ac:dyDescent="0.6">
      <c r="B46" s="119"/>
      <c r="C46" s="120"/>
      <c r="D46" s="121"/>
      <c r="E46" s="122"/>
      <c r="F46" s="120"/>
      <c r="G46" s="121"/>
      <c r="H46" s="121"/>
      <c r="I46" s="121"/>
      <c r="J46" s="122"/>
      <c r="K46" s="119"/>
      <c r="L46" s="119"/>
      <c r="M46" s="131">
        <f t="shared" ref="M46:T46" si="5">ROUND(M42/M26*100,0)</f>
        <v>30</v>
      </c>
      <c r="N46" s="131">
        <f t="shared" si="5"/>
        <v>30</v>
      </c>
      <c r="O46" s="131">
        <f t="shared" si="5"/>
        <v>30</v>
      </c>
      <c r="P46" s="131">
        <f t="shared" si="5"/>
        <v>30</v>
      </c>
      <c r="Q46" s="131">
        <f t="shared" si="5"/>
        <v>30</v>
      </c>
      <c r="R46" s="131">
        <f t="shared" si="5"/>
        <v>30</v>
      </c>
      <c r="S46" s="131">
        <f t="shared" si="5"/>
        <v>30</v>
      </c>
      <c r="T46" s="131">
        <f t="shared" si="5"/>
        <v>30</v>
      </c>
      <c r="U46" s="4"/>
    </row>
    <row r="47" spans="2:21" ht="21.65" customHeight="1" x14ac:dyDescent="0.55000000000000004">
      <c r="B47" s="124" t="s">
        <v>151</v>
      </c>
      <c r="C47" s="63" t="s">
        <v>73</v>
      </c>
      <c r="D47" s="64"/>
      <c r="E47" s="65"/>
      <c r="F47" s="72" t="s">
        <v>165</v>
      </c>
      <c r="G47" s="64"/>
      <c r="H47" s="64"/>
      <c r="I47" s="64"/>
      <c r="J47" s="65"/>
      <c r="K47" s="124" t="s">
        <v>21</v>
      </c>
      <c r="L47" s="124" t="s">
        <v>22</v>
      </c>
      <c r="M47" s="125" t="s">
        <v>5</v>
      </c>
      <c r="N47" s="125" t="s">
        <v>6</v>
      </c>
      <c r="O47" s="125" t="s">
        <v>7</v>
      </c>
      <c r="P47" s="125" t="s">
        <v>8</v>
      </c>
      <c r="Q47" s="125" t="s">
        <v>9</v>
      </c>
      <c r="R47" s="125" t="s">
        <v>10</v>
      </c>
      <c r="S47" s="125" t="s">
        <v>11</v>
      </c>
      <c r="T47" s="126"/>
      <c r="U47" s="4"/>
    </row>
    <row r="48" spans="2:21" ht="22.5" x14ac:dyDescent="0.55000000000000004">
      <c r="B48" s="61"/>
      <c r="C48" s="66"/>
      <c r="D48" s="67"/>
      <c r="E48" s="68"/>
      <c r="F48" s="66"/>
      <c r="G48" s="67"/>
      <c r="H48" s="67"/>
      <c r="I48" s="67"/>
      <c r="J48" s="68"/>
      <c r="K48" s="61"/>
      <c r="L48" s="61"/>
      <c r="M48" s="39">
        <f>A①_営業部_入力!M64</f>
        <v>1500</v>
      </c>
      <c r="N48" s="39">
        <f>A①_営業部_入力!N64</f>
        <v>1500</v>
      </c>
      <c r="O48" s="39">
        <f>A①_営業部_入力!O64</f>
        <v>1500</v>
      </c>
      <c r="P48" s="39">
        <f>A①_営業部_入力!P64</f>
        <v>1500</v>
      </c>
      <c r="Q48" s="39">
        <f>A①_営業部_入力!Q64</f>
        <v>1500</v>
      </c>
      <c r="R48" s="39">
        <f>A①_営業部_入力!R64</f>
        <v>1500</v>
      </c>
      <c r="S48" s="2">
        <f>SUM(M48:R48)</f>
        <v>9000</v>
      </c>
      <c r="T48" s="33"/>
      <c r="U48" s="4"/>
    </row>
    <row r="49" spans="2:21" ht="22.5" x14ac:dyDescent="0.55000000000000004">
      <c r="B49" s="61"/>
      <c r="C49" s="66"/>
      <c r="D49" s="67"/>
      <c r="E49" s="68"/>
      <c r="F49" s="66"/>
      <c r="G49" s="67"/>
      <c r="H49" s="67"/>
      <c r="I49" s="67"/>
      <c r="J49" s="68"/>
      <c r="K49" s="61"/>
      <c r="L49" s="61"/>
      <c r="M49" s="45" t="s">
        <v>13</v>
      </c>
      <c r="N49" s="45" t="s">
        <v>14</v>
      </c>
      <c r="O49" s="45" t="s">
        <v>15</v>
      </c>
      <c r="P49" s="45" t="s">
        <v>16</v>
      </c>
      <c r="Q49" s="45" t="s">
        <v>17</v>
      </c>
      <c r="R49" s="45" t="s">
        <v>18</v>
      </c>
      <c r="S49" s="45" t="s">
        <v>19</v>
      </c>
      <c r="T49" s="45" t="s">
        <v>20</v>
      </c>
      <c r="U49" s="4"/>
    </row>
    <row r="50" spans="2:21" ht="23" thickBot="1" x14ac:dyDescent="0.6">
      <c r="B50" s="119"/>
      <c r="C50" s="120"/>
      <c r="D50" s="121"/>
      <c r="E50" s="122"/>
      <c r="F50" s="120"/>
      <c r="G50" s="121"/>
      <c r="H50" s="121"/>
      <c r="I50" s="121"/>
      <c r="J50" s="122"/>
      <c r="K50" s="119"/>
      <c r="L50" s="119"/>
      <c r="M50" s="130">
        <f>A①_営業部_入力!M66</f>
        <v>1500</v>
      </c>
      <c r="N50" s="130">
        <f>A①_営業部_入力!N66</f>
        <v>1500</v>
      </c>
      <c r="O50" s="130">
        <f>A①_営業部_入力!O66</f>
        <v>1500</v>
      </c>
      <c r="P50" s="130">
        <f>A①_営業部_入力!P66</f>
        <v>1500</v>
      </c>
      <c r="Q50" s="130">
        <f>A①_営業部_入力!Q66</f>
        <v>1500</v>
      </c>
      <c r="R50" s="130">
        <f>A①_営業部_入力!R66</f>
        <v>1500</v>
      </c>
      <c r="S50" s="123">
        <f>SUM(M50:R50)</f>
        <v>9000</v>
      </c>
      <c r="T50" s="123">
        <f>S48+S50</f>
        <v>18000</v>
      </c>
      <c r="U50" s="4"/>
    </row>
    <row r="51" spans="2:21" ht="21.65" customHeight="1" x14ac:dyDescent="0.55000000000000004">
      <c r="B51" s="124" t="s">
        <v>152</v>
      </c>
      <c r="C51" s="63" t="s">
        <v>91</v>
      </c>
      <c r="D51" s="64"/>
      <c r="E51" s="65"/>
      <c r="F51" s="72" t="s">
        <v>165</v>
      </c>
      <c r="G51" s="64"/>
      <c r="H51" s="64"/>
      <c r="I51" s="64"/>
      <c r="J51" s="65"/>
      <c r="K51" s="124" t="s">
        <v>21</v>
      </c>
      <c r="L51" s="124" t="s">
        <v>22</v>
      </c>
      <c r="M51" s="125" t="s">
        <v>5</v>
      </c>
      <c r="N51" s="125" t="s">
        <v>6</v>
      </c>
      <c r="O51" s="125" t="s">
        <v>7</v>
      </c>
      <c r="P51" s="125" t="s">
        <v>8</v>
      </c>
      <c r="Q51" s="125" t="s">
        <v>9</v>
      </c>
      <c r="R51" s="125" t="s">
        <v>10</v>
      </c>
      <c r="S51" s="125" t="s">
        <v>11</v>
      </c>
      <c r="T51" s="126"/>
      <c r="U51" s="4"/>
    </row>
    <row r="52" spans="2:21" ht="22.5" x14ac:dyDescent="0.55000000000000004">
      <c r="B52" s="61"/>
      <c r="C52" s="66"/>
      <c r="D52" s="67"/>
      <c r="E52" s="68"/>
      <c r="F52" s="66"/>
      <c r="G52" s="67"/>
      <c r="H52" s="67"/>
      <c r="I52" s="67"/>
      <c r="J52" s="68"/>
      <c r="K52" s="61"/>
      <c r="L52" s="61"/>
      <c r="M52" s="39">
        <f>A①_営業部_入力!M68</f>
        <v>300</v>
      </c>
      <c r="N52" s="39">
        <f>A①_営業部_入力!N68</f>
        <v>300</v>
      </c>
      <c r="O52" s="39">
        <f>A①_営業部_入力!O68</f>
        <v>300</v>
      </c>
      <c r="P52" s="39">
        <f>A①_営業部_入力!P68</f>
        <v>300</v>
      </c>
      <c r="Q52" s="39">
        <f>A①_営業部_入力!Q68</f>
        <v>300</v>
      </c>
      <c r="R52" s="39">
        <f>A①_営業部_入力!R68</f>
        <v>300</v>
      </c>
      <c r="S52" s="2">
        <f>SUM(M52:R52)</f>
        <v>1800</v>
      </c>
      <c r="T52" s="33"/>
      <c r="U52" s="4"/>
    </row>
    <row r="53" spans="2:21" ht="22.5" x14ac:dyDescent="0.55000000000000004">
      <c r="B53" s="61"/>
      <c r="C53" s="66"/>
      <c r="D53" s="67"/>
      <c r="E53" s="68"/>
      <c r="F53" s="66"/>
      <c r="G53" s="67"/>
      <c r="H53" s="67"/>
      <c r="I53" s="67"/>
      <c r="J53" s="68"/>
      <c r="K53" s="61"/>
      <c r="L53" s="61"/>
      <c r="M53" s="45" t="s">
        <v>13</v>
      </c>
      <c r="N53" s="45" t="s">
        <v>14</v>
      </c>
      <c r="O53" s="45" t="s">
        <v>15</v>
      </c>
      <c r="P53" s="45" t="s">
        <v>16</v>
      </c>
      <c r="Q53" s="45" t="s">
        <v>17</v>
      </c>
      <c r="R53" s="45" t="s">
        <v>18</v>
      </c>
      <c r="S53" s="45" t="s">
        <v>19</v>
      </c>
      <c r="T53" s="45" t="s">
        <v>20</v>
      </c>
      <c r="U53" s="4"/>
    </row>
    <row r="54" spans="2:21" ht="23" thickBot="1" x14ac:dyDescent="0.6">
      <c r="B54" s="119"/>
      <c r="C54" s="120"/>
      <c r="D54" s="121"/>
      <c r="E54" s="122"/>
      <c r="F54" s="120"/>
      <c r="G54" s="121"/>
      <c r="H54" s="121"/>
      <c r="I54" s="121"/>
      <c r="J54" s="122"/>
      <c r="K54" s="119"/>
      <c r="L54" s="119"/>
      <c r="M54" s="130">
        <f>A①_営業部_入力!M70</f>
        <v>300</v>
      </c>
      <c r="N54" s="130">
        <f>A①_営業部_入力!N70</f>
        <v>300</v>
      </c>
      <c r="O54" s="130">
        <f>A①_営業部_入力!O70</f>
        <v>300</v>
      </c>
      <c r="P54" s="130">
        <f>A①_営業部_入力!P70</f>
        <v>300</v>
      </c>
      <c r="Q54" s="130">
        <f>A①_営業部_入力!Q70</f>
        <v>300</v>
      </c>
      <c r="R54" s="130">
        <f>A①_営業部_入力!R70</f>
        <v>300</v>
      </c>
      <c r="S54" s="123">
        <f>SUM(M54:R54)</f>
        <v>1800</v>
      </c>
      <c r="T54" s="123">
        <f>S52+S54</f>
        <v>3600</v>
      </c>
      <c r="U54" s="4"/>
    </row>
    <row r="55" spans="2:21" ht="22.5" x14ac:dyDescent="0.55000000000000004">
      <c r="B55" s="124" t="s">
        <v>83</v>
      </c>
      <c r="C55" s="63" t="s">
        <v>92</v>
      </c>
      <c r="D55" s="64"/>
      <c r="E55" s="65"/>
      <c r="F55" s="72" t="s">
        <v>153</v>
      </c>
      <c r="G55" s="64"/>
      <c r="H55" s="64"/>
      <c r="I55" s="64"/>
      <c r="J55" s="65"/>
      <c r="K55" s="124" t="s">
        <v>21</v>
      </c>
      <c r="L55" s="124" t="s">
        <v>22</v>
      </c>
      <c r="M55" s="125" t="s">
        <v>5</v>
      </c>
      <c r="N55" s="125" t="s">
        <v>6</v>
      </c>
      <c r="O55" s="125" t="s">
        <v>7</v>
      </c>
      <c r="P55" s="125" t="s">
        <v>8</v>
      </c>
      <c r="Q55" s="125" t="s">
        <v>9</v>
      </c>
      <c r="R55" s="125" t="s">
        <v>10</v>
      </c>
      <c r="S55" s="125" t="s">
        <v>11</v>
      </c>
      <c r="T55" s="126"/>
      <c r="U55" s="4"/>
    </row>
    <row r="56" spans="2:21" ht="22.5" x14ac:dyDescent="0.55000000000000004">
      <c r="B56" s="61"/>
      <c r="C56" s="66"/>
      <c r="D56" s="67"/>
      <c r="E56" s="68"/>
      <c r="F56" s="66"/>
      <c r="G56" s="67"/>
      <c r="H56" s="67"/>
      <c r="I56" s="67"/>
      <c r="J56" s="68"/>
      <c r="K56" s="61"/>
      <c r="L56" s="61"/>
      <c r="M56" s="2">
        <f>M48+M52</f>
        <v>1800</v>
      </c>
      <c r="N56" s="2">
        <f t="shared" ref="N56:R58" si="6">N48+N52</f>
        <v>1800</v>
      </c>
      <c r="O56" s="2">
        <f t="shared" si="6"/>
        <v>1800</v>
      </c>
      <c r="P56" s="2">
        <f t="shared" si="6"/>
        <v>1800</v>
      </c>
      <c r="Q56" s="2">
        <f t="shared" si="6"/>
        <v>1800</v>
      </c>
      <c r="R56" s="2">
        <f t="shared" si="6"/>
        <v>1800</v>
      </c>
      <c r="S56" s="2">
        <f>SUM(M56:R56)</f>
        <v>10800</v>
      </c>
      <c r="T56" s="33"/>
      <c r="U56" s="4"/>
    </row>
    <row r="57" spans="2:21" ht="22.5" x14ac:dyDescent="0.55000000000000004">
      <c r="B57" s="61"/>
      <c r="C57" s="66"/>
      <c r="D57" s="67"/>
      <c r="E57" s="68"/>
      <c r="F57" s="66"/>
      <c r="G57" s="67"/>
      <c r="H57" s="67"/>
      <c r="I57" s="67"/>
      <c r="J57" s="68"/>
      <c r="K57" s="61"/>
      <c r="L57" s="61"/>
      <c r="M57" s="45" t="s">
        <v>13</v>
      </c>
      <c r="N57" s="45" t="s">
        <v>14</v>
      </c>
      <c r="O57" s="45" t="s">
        <v>15</v>
      </c>
      <c r="P57" s="45" t="s">
        <v>16</v>
      </c>
      <c r="Q57" s="45" t="s">
        <v>17</v>
      </c>
      <c r="R57" s="45" t="s">
        <v>18</v>
      </c>
      <c r="S57" s="45" t="s">
        <v>19</v>
      </c>
      <c r="T57" s="45" t="s">
        <v>20</v>
      </c>
      <c r="U57" s="4"/>
    </row>
    <row r="58" spans="2:21" ht="23" thickBot="1" x14ac:dyDescent="0.6">
      <c r="B58" s="119"/>
      <c r="C58" s="120"/>
      <c r="D58" s="121"/>
      <c r="E58" s="122"/>
      <c r="F58" s="120"/>
      <c r="G58" s="121"/>
      <c r="H58" s="121"/>
      <c r="I58" s="121"/>
      <c r="J58" s="122"/>
      <c r="K58" s="119"/>
      <c r="L58" s="119"/>
      <c r="M58" s="123">
        <f>M50+M54</f>
        <v>1800</v>
      </c>
      <c r="N58" s="123">
        <f t="shared" si="6"/>
        <v>1800</v>
      </c>
      <c r="O58" s="123">
        <f t="shared" si="6"/>
        <v>1800</v>
      </c>
      <c r="P58" s="123">
        <f t="shared" si="6"/>
        <v>1800</v>
      </c>
      <c r="Q58" s="123">
        <f t="shared" si="6"/>
        <v>1800</v>
      </c>
      <c r="R58" s="123">
        <f t="shared" si="6"/>
        <v>1800</v>
      </c>
      <c r="S58" s="123">
        <f>SUM(M58:R58)</f>
        <v>10800</v>
      </c>
      <c r="T58" s="123">
        <f>S56+S58</f>
        <v>21600</v>
      </c>
      <c r="U58" s="4"/>
    </row>
    <row r="59" spans="2:21" ht="22.5" x14ac:dyDescent="0.55000000000000004">
      <c r="B59" s="124" t="s">
        <v>154</v>
      </c>
      <c r="C59" s="63" t="s">
        <v>94</v>
      </c>
      <c r="D59" s="64"/>
      <c r="E59" s="65"/>
      <c r="F59" s="72" t="s">
        <v>155</v>
      </c>
      <c r="G59" s="64"/>
      <c r="H59" s="64"/>
      <c r="I59" s="64"/>
      <c r="J59" s="65"/>
      <c r="K59" s="124" t="s">
        <v>21</v>
      </c>
      <c r="L59" s="124" t="s">
        <v>22</v>
      </c>
      <c r="M59" s="125" t="s">
        <v>5</v>
      </c>
      <c r="N59" s="125" t="s">
        <v>6</v>
      </c>
      <c r="O59" s="125" t="s">
        <v>7</v>
      </c>
      <c r="P59" s="125" t="s">
        <v>8</v>
      </c>
      <c r="Q59" s="125" t="s">
        <v>9</v>
      </c>
      <c r="R59" s="125" t="s">
        <v>10</v>
      </c>
      <c r="S59" s="125" t="s">
        <v>11</v>
      </c>
      <c r="T59" s="126"/>
      <c r="U59" s="4"/>
    </row>
    <row r="60" spans="2:21" ht="22.5" x14ac:dyDescent="0.55000000000000004">
      <c r="B60" s="61"/>
      <c r="C60" s="66"/>
      <c r="D60" s="67"/>
      <c r="E60" s="68"/>
      <c r="F60" s="66"/>
      <c r="G60" s="67"/>
      <c r="H60" s="67"/>
      <c r="I60" s="67"/>
      <c r="J60" s="68"/>
      <c r="K60" s="61"/>
      <c r="L60" s="61"/>
      <c r="M60" s="2">
        <f>M40-M56</f>
        <v>1050</v>
      </c>
      <c r="N60" s="2">
        <f t="shared" ref="N60:R62" si="7">N40-N56</f>
        <v>1335</v>
      </c>
      <c r="O60" s="2">
        <f t="shared" si="7"/>
        <v>1648</v>
      </c>
      <c r="P60" s="2">
        <f t="shared" si="7"/>
        <v>1990</v>
      </c>
      <c r="Q60" s="2">
        <f t="shared" si="7"/>
        <v>2361</v>
      </c>
      <c r="R60" s="2">
        <f t="shared" si="7"/>
        <v>2760</v>
      </c>
      <c r="S60" s="2">
        <f>SUM(M60:R60)</f>
        <v>11144</v>
      </c>
      <c r="T60" s="33"/>
      <c r="U60" s="4"/>
    </row>
    <row r="61" spans="2:21" ht="22.5" x14ac:dyDescent="0.55000000000000004">
      <c r="B61" s="61"/>
      <c r="C61" s="66"/>
      <c r="D61" s="67"/>
      <c r="E61" s="68"/>
      <c r="F61" s="66"/>
      <c r="G61" s="67"/>
      <c r="H61" s="67"/>
      <c r="I61" s="67"/>
      <c r="J61" s="68"/>
      <c r="K61" s="61"/>
      <c r="L61" s="61"/>
      <c r="M61" s="45" t="s">
        <v>13</v>
      </c>
      <c r="N61" s="45" t="s">
        <v>14</v>
      </c>
      <c r="O61" s="45" t="s">
        <v>15</v>
      </c>
      <c r="P61" s="45" t="s">
        <v>16</v>
      </c>
      <c r="Q61" s="45" t="s">
        <v>17</v>
      </c>
      <c r="R61" s="45" t="s">
        <v>18</v>
      </c>
      <c r="S61" s="45" t="s">
        <v>19</v>
      </c>
      <c r="T61" s="45" t="s">
        <v>20</v>
      </c>
      <c r="U61" s="4"/>
    </row>
    <row r="62" spans="2:21" ht="23" thickBot="1" x14ac:dyDescent="0.6">
      <c r="B62" s="119"/>
      <c r="C62" s="120"/>
      <c r="D62" s="121"/>
      <c r="E62" s="122"/>
      <c r="F62" s="120"/>
      <c r="G62" s="121"/>
      <c r="H62" s="121"/>
      <c r="I62" s="121"/>
      <c r="J62" s="122"/>
      <c r="K62" s="119"/>
      <c r="L62" s="119"/>
      <c r="M62" s="123">
        <f>M42-M58</f>
        <v>3216</v>
      </c>
      <c r="N62" s="123">
        <f t="shared" si="7"/>
        <v>3700</v>
      </c>
      <c r="O62" s="123">
        <f t="shared" si="7"/>
        <v>4242</v>
      </c>
      <c r="P62" s="123">
        <f t="shared" si="7"/>
        <v>4840</v>
      </c>
      <c r="Q62" s="123">
        <f t="shared" si="7"/>
        <v>5496</v>
      </c>
      <c r="R62" s="123">
        <f t="shared" si="7"/>
        <v>6208</v>
      </c>
      <c r="S62" s="123">
        <f>SUM(M62:R62)</f>
        <v>27702</v>
      </c>
      <c r="T62" s="123">
        <f>S60+S62</f>
        <v>38846</v>
      </c>
      <c r="U62" s="4"/>
    </row>
    <row r="63" spans="2:21" ht="22.5" x14ac:dyDescent="0.55000000000000004">
      <c r="B63" s="61" t="s">
        <v>89</v>
      </c>
      <c r="C63" s="66" t="s">
        <v>95</v>
      </c>
      <c r="D63" s="67"/>
      <c r="E63" s="68"/>
      <c r="F63" s="118" t="s">
        <v>156</v>
      </c>
      <c r="G63" s="67"/>
      <c r="H63" s="67"/>
      <c r="I63" s="67"/>
      <c r="J63" s="68"/>
      <c r="K63" s="61"/>
      <c r="L63" s="61" t="s">
        <v>75</v>
      </c>
      <c r="M63" s="51" t="s">
        <v>5</v>
      </c>
      <c r="N63" s="51" t="s">
        <v>6</v>
      </c>
      <c r="O63" s="51" t="s">
        <v>7</v>
      </c>
      <c r="P63" s="51" t="s">
        <v>8</v>
      </c>
      <c r="Q63" s="51" t="s">
        <v>9</v>
      </c>
      <c r="R63" s="51" t="s">
        <v>10</v>
      </c>
      <c r="S63" s="51" t="s">
        <v>11</v>
      </c>
      <c r="T63" s="33"/>
      <c r="U63" s="4"/>
    </row>
    <row r="64" spans="2:21" ht="22.5" x14ac:dyDescent="0.55000000000000004">
      <c r="B64" s="61"/>
      <c r="C64" s="66"/>
      <c r="D64" s="67"/>
      <c r="E64" s="68"/>
      <c r="F64" s="66"/>
      <c r="G64" s="67"/>
      <c r="H64" s="67"/>
      <c r="I64" s="67"/>
      <c r="J64" s="68"/>
      <c r="K64" s="61"/>
      <c r="L64" s="61"/>
      <c r="M64" s="49">
        <f t="shared" ref="M64:S64" si="8">ROUND(M60/M24*100,0)</f>
        <v>11</v>
      </c>
      <c r="N64" s="49">
        <f t="shared" si="8"/>
        <v>13</v>
      </c>
      <c r="O64" s="49">
        <f t="shared" si="8"/>
        <v>14</v>
      </c>
      <c r="P64" s="49">
        <f t="shared" si="8"/>
        <v>16</v>
      </c>
      <c r="Q64" s="49">
        <f t="shared" si="8"/>
        <v>17</v>
      </c>
      <c r="R64" s="49">
        <f t="shared" si="8"/>
        <v>18</v>
      </c>
      <c r="S64" s="49">
        <f t="shared" si="8"/>
        <v>15</v>
      </c>
      <c r="T64" s="33"/>
      <c r="U64" s="4"/>
    </row>
    <row r="65" spans="1:21" ht="22.5" x14ac:dyDescent="0.55000000000000004">
      <c r="B65" s="61"/>
      <c r="C65" s="66"/>
      <c r="D65" s="67"/>
      <c r="E65" s="68"/>
      <c r="F65" s="66"/>
      <c r="G65" s="67"/>
      <c r="H65" s="67"/>
      <c r="I65" s="67"/>
      <c r="J65" s="68"/>
      <c r="K65" s="61"/>
      <c r="L65" s="61"/>
      <c r="M65" s="45" t="s">
        <v>13</v>
      </c>
      <c r="N65" s="45" t="s">
        <v>14</v>
      </c>
      <c r="O65" s="45" t="s">
        <v>15</v>
      </c>
      <c r="P65" s="45" t="s">
        <v>16</v>
      </c>
      <c r="Q65" s="45" t="s">
        <v>17</v>
      </c>
      <c r="R65" s="45" t="s">
        <v>18</v>
      </c>
      <c r="S65" s="45" t="s">
        <v>19</v>
      </c>
      <c r="T65" s="45" t="s">
        <v>20</v>
      </c>
      <c r="U65" s="4"/>
    </row>
    <row r="66" spans="1:21" ht="22.5" x14ac:dyDescent="0.55000000000000004">
      <c r="B66" s="62"/>
      <c r="C66" s="69"/>
      <c r="D66" s="70"/>
      <c r="E66" s="71"/>
      <c r="F66" s="69"/>
      <c r="G66" s="70"/>
      <c r="H66" s="70"/>
      <c r="I66" s="70"/>
      <c r="J66" s="71"/>
      <c r="K66" s="62"/>
      <c r="L66" s="62"/>
      <c r="M66" s="49">
        <f t="shared" ref="M66:T66" si="9">ROUND(M62/M26*100,0)</f>
        <v>19</v>
      </c>
      <c r="N66" s="49">
        <f t="shared" si="9"/>
        <v>20</v>
      </c>
      <c r="O66" s="49">
        <f t="shared" si="9"/>
        <v>21</v>
      </c>
      <c r="P66" s="49">
        <f t="shared" si="9"/>
        <v>22</v>
      </c>
      <c r="Q66" s="49">
        <f t="shared" si="9"/>
        <v>23</v>
      </c>
      <c r="R66" s="49">
        <f t="shared" si="9"/>
        <v>23</v>
      </c>
      <c r="S66" s="49">
        <f t="shared" si="9"/>
        <v>22</v>
      </c>
      <c r="T66" s="49">
        <f t="shared" si="9"/>
        <v>19</v>
      </c>
      <c r="U66" s="4"/>
    </row>
    <row r="67" spans="1:21" x14ac:dyDescent="0.55000000000000004">
      <c r="A67" s="4"/>
      <c r="B67" s="4"/>
      <c r="C67" s="4"/>
      <c r="D67" s="4"/>
      <c r="E67" s="4"/>
      <c r="F67" s="4"/>
      <c r="G67" s="4"/>
      <c r="H67" s="4"/>
      <c r="I67" s="4"/>
      <c r="J67" s="4"/>
      <c r="K67" s="4"/>
      <c r="L67" s="4"/>
      <c r="M67" s="4"/>
      <c r="N67" s="4"/>
      <c r="O67" s="4"/>
      <c r="P67" s="4"/>
      <c r="Q67" s="4"/>
      <c r="R67" s="4"/>
      <c r="S67" s="4"/>
      <c r="T67" s="4"/>
      <c r="U67" s="4"/>
    </row>
  </sheetData>
  <mergeCells count="77">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0:C20"/>
    <mergeCell ref="D20:G20"/>
    <mergeCell ref="H20:K20"/>
    <mergeCell ref="L20:M20"/>
    <mergeCell ref="N20:O20"/>
    <mergeCell ref="P20:Q20"/>
    <mergeCell ref="B24:B26"/>
    <mergeCell ref="C24:E26"/>
    <mergeCell ref="F24:J26"/>
    <mergeCell ref="K24:K26"/>
    <mergeCell ref="L24:L26"/>
    <mergeCell ref="B27:B30"/>
    <mergeCell ref="C27:E30"/>
    <mergeCell ref="F27:J30"/>
    <mergeCell ref="K27:K30"/>
    <mergeCell ref="L27:L30"/>
    <mergeCell ref="B31:B34"/>
    <mergeCell ref="C31:E34"/>
    <mergeCell ref="F31:J34"/>
    <mergeCell ref="K31:K34"/>
    <mergeCell ref="L31:L34"/>
    <mergeCell ref="B39:B42"/>
    <mergeCell ref="C39:E42"/>
    <mergeCell ref="F39:J42"/>
    <mergeCell ref="K39:K42"/>
    <mergeCell ref="L39:L42"/>
    <mergeCell ref="B35:B38"/>
    <mergeCell ref="C35:E38"/>
    <mergeCell ref="F35:J38"/>
    <mergeCell ref="K35:K38"/>
    <mergeCell ref="L35:L38"/>
    <mergeCell ref="B47:B50"/>
    <mergeCell ref="C47:E50"/>
    <mergeCell ref="F47:J50"/>
    <mergeCell ref="K47:K50"/>
    <mergeCell ref="L47:L50"/>
    <mergeCell ref="B43:B46"/>
    <mergeCell ref="C43:E46"/>
    <mergeCell ref="F43:J46"/>
    <mergeCell ref="K43:K46"/>
    <mergeCell ref="L43:L46"/>
    <mergeCell ref="B55:B58"/>
    <mergeCell ref="C55:E58"/>
    <mergeCell ref="F55:J58"/>
    <mergeCell ref="K55:K58"/>
    <mergeCell ref="L55:L58"/>
    <mergeCell ref="B51:B54"/>
    <mergeCell ref="C51:E54"/>
    <mergeCell ref="F51:J54"/>
    <mergeCell ref="K51:K54"/>
    <mergeCell ref="L51:L54"/>
    <mergeCell ref="B63:B66"/>
    <mergeCell ref="C63:E66"/>
    <mergeCell ref="F63:J66"/>
    <mergeCell ref="K63:K66"/>
    <mergeCell ref="L63:L66"/>
    <mergeCell ref="B59:B62"/>
    <mergeCell ref="C59:E62"/>
    <mergeCell ref="F59:J62"/>
    <mergeCell ref="K59:K62"/>
    <mergeCell ref="L59:L62"/>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5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77" t="s">
        <v>28</v>
      </c>
      <c r="C2" s="77"/>
      <c r="D2" s="77"/>
      <c r="E2" s="77"/>
      <c r="F2" s="77"/>
      <c r="G2" s="77"/>
      <c r="H2" s="77"/>
      <c r="I2" s="77"/>
      <c r="J2" s="117" t="str">
        <f>A①_営業部_入力!J2</f>
        <v>第4-２問</v>
      </c>
      <c r="K2" s="117"/>
      <c r="L2" s="117"/>
      <c r="M2" s="40" t="str">
        <f>A①_営業部_入力!M2</f>
        <v>部門別月次予算PL（その４-２）</v>
      </c>
      <c r="N2" s="40"/>
      <c r="O2" s="40"/>
      <c r="P2" s="40"/>
      <c r="Q2" s="40"/>
      <c r="R2" s="40"/>
      <c r="S2" s="40"/>
      <c r="T2" s="7"/>
    </row>
    <row r="3" spans="2:20" ht="31.5" x14ac:dyDescent="1.05">
      <c r="B3" s="8"/>
      <c r="C3" s="30" t="s">
        <v>35</v>
      </c>
      <c r="D3" s="8"/>
      <c r="E3" s="8"/>
      <c r="F3" s="8"/>
      <c r="G3" s="30" t="str">
        <f>A②_営業部_出力!G3</f>
        <v>出力画面</v>
      </c>
      <c r="H3" s="8"/>
      <c r="I3" s="8"/>
      <c r="J3" s="41" t="s">
        <v>54</v>
      </c>
      <c r="K3" s="9"/>
      <c r="L3" s="9"/>
      <c r="M3" s="9"/>
      <c r="N3" s="9"/>
      <c r="O3" s="9"/>
      <c r="P3" s="9"/>
      <c r="Q3" s="9"/>
      <c r="R3" s="9"/>
      <c r="S3" s="9"/>
      <c r="T3" s="10"/>
    </row>
    <row r="4" spans="2:20" ht="22.5" x14ac:dyDescent="0.55000000000000004">
      <c r="B4" s="79" t="s">
        <v>0</v>
      </c>
      <c r="C4" s="80"/>
      <c r="D4" s="80"/>
      <c r="E4" s="80"/>
      <c r="F4" s="80"/>
      <c r="G4" s="80"/>
      <c r="H4" s="80"/>
      <c r="I4" s="80"/>
      <c r="J4" s="80"/>
      <c r="K4" s="80"/>
      <c r="L4" s="80"/>
      <c r="M4" s="80"/>
      <c r="N4" s="80"/>
      <c r="O4" s="80"/>
      <c r="P4" s="80"/>
      <c r="Q4" s="80"/>
      <c r="R4" s="80"/>
      <c r="S4" s="80"/>
      <c r="T4" s="81"/>
    </row>
    <row r="5" spans="2:20" ht="67.75" customHeight="1" x14ac:dyDescent="0.55000000000000004">
      <c r="B5" s="82" t="s">
        <v>56</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2">
        <v>1</v>
      </c>
      <c r="C7" s="73" t="s">
        <v>52</v>
      </c>
      <c r="D7" s="74"/>
      <c r="E7" s="75"/>
      <c r="F7" s="11">
        <v>1</v>
      </c>
      <c r="G7" s="76" t="s">
        <v>24</v>
      </c>
      <c r="H7" s="76"/>
      <c r="I7" s="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83"/>
      <c r="D9" s="83"/>
      <c r="E9" s="83"/>
      <c r="F9" s="83"/>
      <c r="G9" s="83"/>
      <c r="H9" s="83"/>
      <c r="I9" s="83"/>
      <c r="J9" s="83"/>
      <c r="K9" s="83"/>
      <c r="L9" s="83"/>
      <c r="M9" s="83"/>
      <c r="N9" s="83"/>
      <c r="O9" s="83"/>
      <c r="P9" s="83"/>
      <c r="Q9" s="83"/>
      <c r="R9" s="83"/>
      <c r="S9" s="83"/>
      <c r="T9" s="8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8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5" t="s">
        <v>59</v>
      </c>
      <c r="E15" s="106"/>
      <c r="F15" s="47"/>
      <c r="G15" s="47" t="s">
        <v>72</v>
      </c>
      <c r="H15" s="47"/>
      <c r="I15" s="47"/>
      <c r="J15" s="47"/>
      <c r="K15" s="47"/>
      <c r="L15" s="47"/>
      <c r="M15" s="47"/>
      <c r="N15" s="47"/>
      <c r="O15" s="47"/>
      <c r="P15" s="47"/>
      <c r="Q15" s="47"/>
      <c r="R15" s="47"/>
      <c r="S15" s="47"/>
      <c r="T15" s="48"/>
    </row>
    <row r="16" spans="2:20" ht="19.75" customHeight="1" thickBot="1" x14ac:dyDescent="0.6">
      <c r="B16" s="46"/>
      <c r="C16" s="47"/>
      <c r="D16" s="103" t="s">
        <v>61</v>
      </c>
      <c r="E16" s="104"/>
      <c r="F16" s="47"/>
      <c r="G16" s="47" t="s">
        <v>96</v>
      </c>
      <c r="H16" s="47"/>
      <c r="I16" s="47"/>
      <c r="J16" s="47"/>
      <c r="K16" s="47"/>
      <c r="L16" s="47"/>
      <c r="M16" s="47"/>
      <c r="N16" s="47"/>
      <c r="O16" s="47"/>
      <c r="P16" s="47"/>
      <c r="Q16" s="47"/>
      <c r="R16" s="47"/>
      <c r="S16" s="47"/>
      <c r="T16" s="48"/>
    </row>
    <row r="17" spans="2:21" ht="19.75" customHeight="1" thickBot="1" x14ac:dyDescent="0.6">
      <c r="B17" s="46"/>
      <c r="C17" s="47"/>
      <c r="D17" s="95" t="s">
        <v>62</v>
      </c>
      <c r="E17" s="96"/>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95" t="s">
        <v>63</v>
      </c>
      <c r="C19" s="96"/>
      <c r="D19" s="47"/>
      <c r="E19" s="47"/>
      <c r="F19" s="47"/>
      <c r="G19" s="47"/>
      <c r="H19" s="47"/>
      <c r="I19" s="47"/>
      <c r="J19" s="47"/>
      <c r="K19" s="47"/>
      <c r="L19" s="47"/>
      <c r="M19" s="47"/>
      <c r="N19" s="47"/>
      <c r="O19" s="47"/>
      <c r="P19" s="47"/>
      <c r="Q19" s="47"/>
      <c r="R19" s="47"/>
      <c r="S19" s="47"/>
      <c r="T19" s="48"/>
    </row>
    <row r="20" spans="2:21" ht="19.75" customHeight="1" thickBot="1" x14ac:dyDescent="0.6">
      <c r="B20" s="105" t="s">
        <v>64</v>
      </c>
      <c r="C20" s="106"/>
      <c r="D20" s="105" t="s">
        <v>65</v>
      </c>
      <c r="E20" s="107"/>
      <c r="F20" s="107"/>
      <c r="G20" s="106"/>
      <c r="H20" s="95" t="s">
        <v>66</v>
      </c>
      <c r="I20" s="108"/>
      <c r="J20" s="108"/>
      <c r="K20" s="96"/>
      <c r="L20" s="105" t="s">
        <v>67</v>
      </c>
      <c r="M20" s="106"/>
      <c r="N20" s="103" t="s">
        <v>68</v>
      </c>
      <c r="O20" s="104"/>
      <c r="P20" s="95" t="s">
        <v>69</v>
      </c>
      <c r="Q20" s="96"/>
      <c r="R20" s="95" t="s">
        <v>70</v>
      </c>
      <c r="S20" s="96"/>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97" t="s">
        <v>162</v>
      </c>
      <c r="C22" s="98"/>
      <c r="D22" s="98"/>
      <c r="E22" s="98"/>
      <c r="F22" s="98"/>
      <c r="G22" s="98"/>
      <c r="H22" s="98"/>
      <c r="I22" s="98"/>
      <c r="J22" s="98"/>
      <c r="K22" s="98"/>
      <c r="L22" s="98"/>
      <c r="M22" s="98"/>
      <c r="N22" s="98"/>
      <c r="O22" s="98"/>
      <c r="P22" s="98"/>
      <c r="Q22" s="98"/>
      <c r="R22" s="98"/>
      <c r="S22" s="98"/>
      <c r="T22" s="99"/>
    </row>
    <row r="23" spans="2:21" ht="22.5" x14ac:dyDescent="0.55000000000000004">
      <c r="B23" s="38" t="s">
        <v>1</v>
      </c>
      <c r="C23" s="100" t="s">
        <v>2</v>
      </c>
      <c r="D23" s="101"/>
      <c r="E23" s="102"/>
      <c r="F23" s="100" t="s">
        <v>12</v>
      </c>
      <c r="G23" s="101"/>
      <c r="H23" s="101"/>
      <c r="I23" s="101"/>
      <c r="J23" s="102"/>
      <c r="K23" s="44" t="s">
        <v>3</v>
      </c>
      <c r="L23" s="44" t="s">
        <v>4</v>
      </c>
      <c r="M23" s="45" t="s">
        <v>5</v>
      </c>
      <c r="N23" s="45" t="s">
        <v>6</v>
      </c>
      <c r="O23" s="45" t="s">
        <v>7</v>
      </c>
      <c r="P23" s="45" t="s">
        <v>8</v>
      </c>
      <c r="Q23" s="45" t="s">
        <v>9</v>
      </c>
      <c r="R23" s="45" t="s">
        <v>10</v>
      </c>
      <c r="S23" s="45" t="s">
        <v>11</v>
      </c>
      <c r="T23" s="37"/>
    </row>
    <row r="24" spans="2:21" ht="22.5" x14ac:dyDescent="0.55000000000000004">
      <c r="B24" s="61" t="s">
        <v>146</v>
      </c>
      <c r="C24" s="66" t="s">
        <v>158</v>
      </c>
      <c r="D24" s="67"/>
      <c r="E24" s="68"/>
      <c r="F24" s="118" t="s">
        <v>166</v>
      </c>
      <c r="G24" s="67"/>
      <c r="H24" s="67"/>
      <c r="I24" s="67"/>
      <c r="J24" s="68"/>
      <c r="K24" s="61" t="s">
        <v>21</v>
      </c>
      <c r="L24" s="61" t="s">
        <v>22</v>
      </c>
      <c r="M24" s="39">
        <f>A①_購買部_入力!M56</f>
        <v>17100</v>
      </c>
      <c r="N24" s="39">
        <f>A①_購買部_入力!N56</f>
        <v>17100</v>
      </c>
      <c r="O24" s="39">
        <f>A①_購買部_入力!O56</f>
        <v>17100</v>
      </c>
      <c r="P24" s="39">
        <f>A①_購買部_入力!P56</f>
        <v>17100</v>
      </c>
      <c r="Q24" s="39">
        <f>A①_購買部_入力!Q56</f>
        <v>17100</v>
      </c>
      <c r="R24" s="39">
        <f>A①_購買部_入力!R56</f>
        <v>17100</v>
      </c>
      <c r="S24" s="2">
        <f>SUM(M24:R24)</f>
        <v>102600</v>
      </c>
      <c r="T24" s="33"/>
    </row>
    <row r="25" spans="2:21" ht="22.5" x14ac:dyDescent="0.55000000000000004">
      <c r="B25" s="61"/>
      <c r="C25" s="66"/>
      <c r="D25" s="67"/>
      <c r="E25" s="68"/>
      <c r="F25" s="66"/>
      <c r="G25" s="67"/>
      <c r="H25" s="67"/>
      <c r="I25" s="67"/>
      <c r="J25" s="68"/>
      <c r="K25" s="61"/>
      <c r="L25" s="61"/>
      <c r="M25" s="45" t="s">
        <v>13</v>
      </c>
      <c r="N25" s="45" t="s">
        <v>14</v>
      </c>
      <c r="O25" s="45" t="s">
        <v>15</v>
      </c>
      <c r="P25" s="45" t="s">
        <v>16</v>
      </c>
      <c r="Q25" s="45" t="s">
        <v>17</v>
      </c>
      <c r="R25" s="45" t="s">
        <v>18</v>
      </c>
      <c r="S25" s="45" t="s">
        <v>19</v>
      </c>
      <c r="T25" s="45" t="s">
        <v>20</v>
      </c>
      <c r="U25" s="3"/>
    </row>
    <row r="26" spans="2:21" ht="23" thickBot="1" x14ac:dyDescent="0.6">
      <c r="B26" s="119"/>
      <c r="C26" s="120"/>
      <c r="D26" s="121"/>
      <c r="E26" s="122"/>
      <c r="F26" s="120"/>
      <c r="G26" s="121"/>
      <c r="H26" s="121"/>
      <c r="I26" s="121"/>
      <c r="J26" s="122"/>
      <c r="K26" s="119"/>
      <c r="L26" s="119"/>
      <c r="M26" s="130">
        <f>A①_購買部_入力!M58</f>
        <v>17100</v>
      </c>
      <c r="N26" s="130">
        <f>A①_購買部_入力!N58</f>
        <v>17100</v>
      </c>
      <c r="O26" s="130">
        <f>A①_購買部_入力!O58</f>
        <v>17100</v>
      </c>
      <c r="P26" s="130">
        <f>A①_購買部_入力!P58</f>
        <v>17100</v>
      </c>
      <c r="Q26" s="130">
        <f>A①_購買部_入力!Q58</f>
        <v>17100</v>
      </c>
      <c r="R26" s="130">
        <f>A①_購買部_入力!R58</f>
        <v>17100</v>
      </c>
      <c r="S26" s="123">
        <f>SUM(M26:R26)</f>
        <v>102600</v>
      </c>
      <c r="T26" s="123">
        <f>S24+S26</f>
        <v>205200</v>
      </c>
      <c r="U26" s="4"/>
    </row>
    <row r="27" spans="2:21" ht="22.5" x14ac:dyDescent="0.55000000000000004">
      <c r="B27" s="124" t="s">
        <v>147</v>
      </c>
      <c r="C27" s="63" t="s">
        <v>159</v>
      </c>
      <c r="D27" s="64"/>
      <c r="E27" s="65"/>
      <c r="F27" s="72" t="s">
        <v>166</v>
      </c>
      <c r="G27" s="64"/>
      <c r="H27" s="64"/>
      <c r="I27" s="64"/>
      <c r="J27" s="65"/>
      <c r="K27" s="124" t="s">
        <v>21</v>
      </c>
      <c r="L27" s="124" t="s">
        <v>22</v>
      </c>
      <c r="M27" s="125" t="s">
        <v>5</v>
      </c>
      <c r="N27" s="125" t="s">
        <v>6</v>
      </c>
      <c r="O27" s="125" t="s">
        <v>7</v>
      </c>
      <c r="P27" s="125" t="s">
        <v>8</v>
      </c>
      <c r="Q27" s="125" t="s">
        <v>9</v>
      </c>
      <c r="R27" s="125" t="s">
        <v>10</v>
      </c>
      <c r="S27" s="125" t="s">
        <v>11</v>
      </c>
      <c r="T27" s="126"/>
      <c r="U27" s="4"/>
    </row>
    <row r="28" spans="2:21" ht="22.5" x14ac:dyDescent="0.55000000000000004">
      <c r="B28" s="61"/>
      <c r="C28" s="66"/>
      <c r="D28" s="67"/>
      <c r="E28" s="68"/>
      <c r="F28" s="66"/>
      <c r="G28" s="67"/>
      <c r="H28" s="67"/>
      <c r="I28" s="67"/>
      <c r="J28" s="68"/>
      <c r="K28" s="61"/>
      <c r="L28" s="61"/>
      <c r="M28" s="39">
        <f>A①_購買部_入力!M60</f>
        <v>11400</v>
      </c>
      <c r="N28" s="39">
        <f>A①_購買部_入力!N60</f>
        <v>10830</v>
      </c>
      <c r="O28" s="39">
        <f>A①_購買部_入力!O60</f>
        <v>10203</v>
      </c>
      <c r="P28" s="39">
        <f>A①_購買部_入力!P60</f>
        <v>9519</v>
      </c>
      <c r="Q28" s="39">
        <f>A①_購買部_入力!Q60</f>
        <v>8778</v>
      </c>
      <c r="R28" s="39">
        <f>A①_購買部_入力!R60</f>
        <v>7980</v>
      </c>
      <c r="S28" s="2">
        <f>SUM(M28:R28)</f>
        <v>58710</v>
      </c>
      <c r="T28" s="33"/>
      <c r="U28" s="4"/>
    </row>
    <row r="29" spans="2:21" ht="22.5" x14ac:dyDescent="0.55000000000000004">
      <c r="B29" s="61"/>
      <c r="C29" s="66"/>
      <c r="D29" s="67"/>
      <c r="E29" s="68"/>
      <c r="F29" s="66"/>
      <c r="G29" s="67"/>
      <c r="H29" s="67"/>
      <c r="I29" s="67"/>
      <c r="J29" s="68"/>
      <c r="K29" s="61"/>
      <c r="L29" s="61"/>
      <c r="M29" s="45" t="s">
        <v>13</v>
      </c>
      <c r="N29" s="45" t="s">
        <v>14</v>
      </c>
      <c r="O29" s="45" t="s">
        <v>15</v>
      </c>
      <c r="P29" s="45" t="s">
        <v>16</v>
      </c>
      <c r="Q29" s="45" t="s">
        <v>17</v>
      </c>
      <c r="R29" s="45" t="s">
        <v>18</v>
      </c>
      <c r="S29" s="45" t="s">
        <v>19</v>
      </c>
      <c r="T29" s="45" t="s">
        <v>20</v>
      </c>
      <c r="U29" s="4"/>
    </row>
    <row r="30" spans="2:21" ht="23" thickBot="1" x14ac:dyDescent="0.6">
      <c r="B30" s="119"/>
      <c r="C30" s="120"/>
      <c r="D30" s="121"/>
      <c r="E30" s="122"/>
      <c r="F30" s="120"/>
      <c r="G30" s="121"/>
      <c r="H30" s="121"/>
      <c r="I30" s="121"/>
      <c r="J30" s="122"/>
      <c r="K30" s="119"/>
      <c r="L30" s="119"/>
      <c r="M30" s="130">
        <f>A①_購買部_入力!M62</f>
        <v>7068</v>
      </c>
      <c r="N30" s="130">
        <f>A①_購買部_入力!N62</f>
        <v>6099</v>
      </c>
      <c r="O30" s="130">
        <f>A①_購買部_入力!O62</f>
        <v>5016</v>
      </c>
      <c r="P30" s="130">
        <f>A①_購買部_入力!P62</f>
        <v>3819</v>
      </c>
      <c r="Q30" s="130">
        <f>A①_購買部_入力!Q62</f>
        <v>2508</v>
      </c>
      <c r="R30" s="130">
        <f>A①_購買部_入力!R62</f>
        <v>1083</v>
      </c>
      <c r="S30" s="123">
        <f>SUM(M30:R30)</f>
        <v>25593</v>
      </c>
      <c r="T30" s="123">
        <f>S28+S30</f>
        <v>84303</v>
      </c>
      <c r="U30" s="4"/>
    </row>
    <row r="31" spans="2:21" ht="22.5" x14ac:dyDescent="0.55000000000000004">
      <c r="B31" s="124" t="s">
        <v>160</v>
      </c>
      <c r="C31" s="63" t="s">
        <v>161</v>
      </c>
      <c r="D31" s="64"/>
      <c r="E31" s="65"/>
      <c r="F31" s="72" t="s">
        <v>139</v>
      </c>
      <c r="G31" s="64"/>
      <c r="H31" s="64"/>
      <c r="I31" s="64"/>
      <c r="J31" s="65"/>
      <c r="K31" s="124" t="s">
        <v>21</v>
      </c>
      <c r="L31" s="124" t="s">
        <v>22</v>
      </c>
      <c r="M31" s="125" t="s">
        <v>5</v>
      </c>
      <c r="N31" s="125" t="s">
        <v>6</v>
      </c>
      <c r="O31" s="125" t="s">
        <v>7</v>
      </c>
      <c r="P31" s="125" t="s">
        <v>8</v>
      </c>
      <c r="Q31" s="125" t="s">
        <v>9</v>
      </c>
      <c r="R31" s="125" t="s">
        <v>10</v>
      </c>
      <c r="S31" s="125" t="s">
        <v>11</v>
      </c>
      <c r="T31" s="126"/>
      <c r="U31" s="4"/>
    </row>
    <row r="32" spans="2:21" ht="22.5" x14ac:dyDescent="0.55000000000000004">
      <c r="B32" s="61"/>
      <c r="C32" s="66"/>
      <c r="D32" s="67"/>
      <c r="E32" s="68"/>
      <c r="F32" s="66"/>
      <c r="G32" s="67"/>
      <c r="H32" s="67"/>
      <c r="I32" s="67"/>
      <c r="J32" s="68"/>
      <c r="K32" s="61"/>
      <c r="L32" s="61"/>
      <c r="M32" s="39">
        <f>M24-M28</f>
        <v>5700</v>
      </c>
      <c r="N32" s="39">
        <f t="shared" ref="N32:R34" si="0">N24-N28</f>
        <v>6270</v>
      </c>
      <c r="O32" s="39">
        <f t="shared" si="0"/>
        <v>6897</v>
      </c>
      <c r="P32" s="39">
        <f t="shared" si="0"/>
        <v>7581</v>
      </c>
      <c r="Q32" s="39">
        <f t="shared" si="0"/>
        <v>8322</v>
      </c>
      <c r="R32" s="39">
        <f t="shared" si="0"/>
        <v>9120</v>
      </c>
      <c r="S32" s="2">
        <f>SUM(M32:R32)</f>
        <v>43890</v>
      </c>
      <c r="T32" s="33"/>
      <c r="U32" s="4"/>
    </row>
    <row r="33" spans="2:21" ht="22.5" x14ac:dyDescent="0.55000000000000004">
      <c r="B33" s="61"/>
      <c r="C33" s="66"/>
      <c r="D33" s="67"/>
      <c r="E33" s="68"/>
      <c r="F33" s="66"/>
      <c r="G33" s="67"/>
      <c r="H33" s="67"/>
      <c r="I33" s="67"/>
      <c r="J33" s="68"/>
      <c r="K33" s="61"/>
      <c r="L33" s="61"/>
      <c r="M33" s="45" t="s">
        <v>13</v>
      </c>
      <c r="N33" s="45" t="s">
        <v>14</v>
      </c>
      <c r="O33" s="45" t="s">
        <v>15</v>
      </c>
      <c r="P33" s="45" t="s">
        <v>16</v>
      </c>
      <c r="Q33" s="45" t="s">
        <v>17</v>
      </c>
      <c r="R33" s="45" t="s">
        <v>18</v>
      </c>
      <c r="S33" s="45" t="s">
        <v>19</v>
      </c>
      <c r="T33" s="45" t="s">
        <v>20</v>
      </c>
      <c r="U33" s="4"/>
    </row>
    <row r="34" spans="2:21" ht="23" thickBot="1" x14ac:dyDescent="0.6">
      <c r="B34" s="119"/>
      <c r="C34" s="120"/>
      <c r="D34" s="121"/>
      <c r="E34" s="122"/>
      <c r="F34" s="120"/>
      <c r="G34" s="121"/>
      <c r="H34" s="121"/>
      <c r="I34" s="121"/>
      <c r="J34" s="122"/>
      <c r="K34" s="119"/>
      <c r="L34" s="119"/>
      <c r="M34" s="130">
        <f>M26-M30</f>
        <v>10032</v>
      </c>
      <c r="N34" s="130">
        <f t="shared" si="0"/>
        <v>11001</v>
      </c>
      <c r="O34" s="130">
        <f t="shared" si="0"/>
        <v>12084</v>
      </c>
      <c r="P34" s="130">
        <f t="shared" si="0"/>
        <v>13281</v>
      </c>
      <c r="Q34" s="130">
        <f t="shared" si="0"/>
        <v>14592</v>
      </c>
      <c r="R34" s="130">
        <f t="shared" si="0"/>
        <v>16017</v>
      </c>
      <c r="S34" s="123">
        <f>SUM(M34:R34)</f>
        <v>77007</v>
      </c>
      <c r="T34" s="123">
        <f>S32+S34</f>
        <v>120897</v>
      </c>
      <c r="U34" s="4"/>
    </row>
    <row r="35" spans="2:21" ht="21.65" customHeight="1" x14ac:dyDescent="0.55000000000000004">
      <c r="B35" s="124" t="s">
        <v>163</v>
      </c>
      <c r="C35" s="63" t="s">
        <v>73</v>
      </c>
      <c r="D35" s="64"/>
      <c r="E35" s="65"/>
      <c r="F35" s="72" t="s">
        <v>166</v>
      </c>
      <c r="G35" s="64"/>
      <c r="H35" s="64"/>
      <c r="I35" s="64"/>
      <c r="J35" s="65"/>
      <c r="K35" s="124" t="s">
        <v>21</v>
      </c>
      <c r="L35" s="124" t="s">
        <v>22</v>
      </c>
      <c r="M35" s="125" t="s">
        <v>5</v>
      </c>
      <c r="N35" s="125" t="s">
        <v>6</v>
      </c>
      <c r="O35" s="125" t="s">
        <v>7</v>
      </c>
      <c r="P35" s="125" t="s">
        <v>8</v>
      </c>
      <c r="Q35" s="125" t="s">
        <v>9</v>
      </c>
      <c r="R35" s="125" t="s">
        <v>10</v>
      </c>
      <c r="S35" s="125" t="s">
        <v>11</v>
      </c>
      <c r="T35" s="126"/>
      <c r="U35" s="4"/>
    </row>
    <row r="36" spans="2:21" ht="22.5" x14ac:dyDescent="0.55000000000000004">
      <c r="B36" s="61"/>
      <c r="C36" s="66"/>
      <c r="D36" s="67"/>
      <c r="E36" s="68"/>
      <c r="F36" s="66"/>
      <c r="G36" s="67"/>
      <c r="H36" s="67"/>
      <c r="I36" s="67"/>
      <c r="J36" s="68"/>
      <c r="K36" s="61"/>
      <c r="L36" s="61"/>
      <c r="M36" s="39">
        <f>A①_購買部_入力!M72</f>
        <v>900</v>
      </c>
      <c r="N36" s="39">
        <f>A①_購買部_入力!N72</f>
        <v>900</v>
      </c>
      <c r="O36" s="39">
        <f>A①_購買部_入力!O72</f>
        <v>900</v>
      </c>
      <c r="P36" s="39">
        <f>A①_購買部_入力!P72</f>
        <v>900</v>
      </c>
      <c r="Q36" s="39">
        <f>A①_購買部_入力!Q72</f>
        <v>900</v>
      </c>
      <c r="R36" s="39">
        <f>A①_購買部_入力!R72</f>
        <v>900</v>
      </c>
      <c r="S36" s="2">
        <f>SUM(M36:R36)</f>
        <v>5400</v>
      </c>
      <c r="T36" s="33"/>
      <c r="U36" s="4"/>
    </row>
    <row r="37" spans="2:21" ht="22.5" x14ac:dyDescent="0.55000000000000004">
      <c r="B37" s="61"/>
      <c r="C37" s="66"/>
      <c r="D37" s="67"/>
      <c r="E37" s="68"/>
      <c r="F37" s="66"/>
      <c r="G37" s="67"/>
      <c r="H37" s="67"/>
      <c r="I37" s="67"/>
      <c r="J37" s="68"/>
      <c r="K37" s="61"/>
      <c r="L37" s="61"/>
      <c r="M37" s="45" t="s">
        <v>13</v>
      </c>
      <c r="N37" s="45" t="s">
        <v>14</v>
      </c>
      <c r="O37" s="45" t="s">
        <v>15</v>
      </c>
      <c r="P37" s="45" t="s">
        <v>16</v>
      </c>
      <c r="Q37" s="45" t="s">
        <v>17</v>
      </c>
      <c r="R37" s="45" t="s">
        <v>18</v>
      </c>
      <c r="S37" s="45" t="s">
        <v>19</v>
      </c>
      <c r="T37" s="45" t="s">
        <v>20</v>
      </c>
      <c r="U37" s="4"/>
    </row>
    <row r="38" spans="2:21" ht="23" thickBot="1" x14ac:dyDescent="0.6">
      <c r="B38" s="119"/>
      <c r="C38" s="120"/>
      <c r="D38" s="121"/>
      <c r="E38" s="122"/>
      <c r="F38" s="120"/>
      <c r="G38" s="121"/>
      <c r="H38" s="121"/>
      <c r="I38" s="121"/>
      <c r="J38" s="122"/>
      <c r="K38" s="119"/>
      <c r="L38" s="119"/>
      <c r="M38" s="130">
        <f>A①_購買部_入力!M74</f>
        <v>900</v>
      </c>
      <c r="N38" s="130">
        <f>A①_購買部_入力!N74</f>
        <v>900</v>
      </c>
      <c r="O38" s="130">
        <f>A①_購買部_入力!O74</f>
        <v>900</v>
      </c>
      <c r="P38" s="130">
        <f>A①_購買部_入力!P74</f>
        <v>900</v>
      </c>
      <c r="Q38" s="130">
        <f>A①_購買部_入力!Q74</f>
        <v>900</v>
      </c>
      <c r="R38" s="130">
        <f>A①_購買部_入力!R74</f>
        <v>900</v>
      </c>
      <c r="S38" s="123">
        <f>SUM(M38:R38)</f>
        <v>5400</v>
      </c>
      <c r="T38" s="123">
        <f>S36+S38</f>
        <v>10800</v>
      </c>
      <c r="U38" s="4"/>
    </row>
    <row r="39" spans="2:21" ht="21.65" customHeight="1" x14ac:dyDescent="0.55000000000000004">
      <c r="B39" s="124" t="s">
        <v>167</v>
      </c>
      <c r="C39" s="63" t="s">
        <v>91</v>
      </c>
      <c r="D39" s="64"/>
      <c r="E39" s="65"/>
      <c r="F39" s="72" t="s">
        <v>166</v>
      </c>
      <c r="G39" s="64"/>
      <c r="H39" s="64"/>
      <c r="I39" s="64"/>
      <c r="J39" s="65"/>
      <c r="K39" s="124" t="s">
        <v>21</v>
      </c>
      <c r="L39" s="124" t="s">
        <v>22</v>
      </c>
      <c r="M39" s="125" t="s">
        <v>5</v>
      </c>
      <c r="N39" s="125" t="s">
        <v>6</v>
      </c>
      <c r="O39" s="125" t="s">
        <v>7</v>
      </c>
      <c r="P39" s="125" t="s">
        <v>8</v>
      </c>
      <c r="Q39" s="125" t="s">
        <v>9</v>
      </c>
      <c r="R39" s="125" t="s">
        <v>10</v>
      </c>
      <c r="S39" s="125" t="s">
        <v>11</v>
      </c>
      <c r="T39" s="126"/>
      <c r="U39" s="4"/>
    </row>
    <row r="40" spans="2:21" ht="22.5" x14ac:dyDescent="0.55000000000000004">
      <c r="B40" s="61"/>
      <c r="C40" s="66"/>
      <c r="D40" s="67"/>
      <c r="E40" s="68"/>
      <c r="F40" s="66"/>
      <c r="G40" s="67"/>
      <c r="H40" s="67"/>
      <c r="I40" s="67"/>
      <c r="J40" s="68"/>
      <c r="K40" s="61"/>
      <c r="L40" s="61"/>
      <c r="M40" s="39">
        <f>A①_購買部_入力!M76</f>
        <v>100</v>
      </c>
      <c r="N40" s="39">
        <f>A①_購買部_入力!N76</f>
        <v>100</v>
      </c>
      <c r="O40" s="39">
        <f>A①_購買部_入力!O76</f>
        <v>100</v>
      </c>
      <c r="P40" s="39">
        <f>A①_購買部_入力!P76</f>
        <v>100</v>
      </c>
      <c r="Q40" s="39">
        <f>A①_購買部_入力!Q76</f>
        <v>100</v>
      </c>
      <c r="R40" s="39">
        <f>A①_購買部_入力!R76</f>
        <v>100</v>
      </c>
      <c r="S40" s="2">
        <f>SUM(M40:R40)</f>
        <v>600</v>
      </c>
      <c r="T40" s="33"/>
      <c r="U40" s="4"/>
    </row>
    <row r="41" spans="2:21" ht="22.5" x14ac:dyDescent="0.55000000000000004">
      <c r="B41" s="61"/>
      <c r="C41" s="66"/>
      <c r="D41" s="67"/>
      <c r="E41" s="68"/>
      <c r="F41" s="66"/>
      <c r="G41" s="67"/>
      <c r="H41" s="67"/>
      <c r="I41" s="67"/>
      <c r="J41" s="68"/>
      <c r="K41" s="61"/>
      <c r="L41" s="61"/>
      <c r="M41" s="45" t="s">
        <v>13</v>
      </c>
      <c r="N41" s="45" t="s">
        <v>14</v>
      </c>
      <c r="O41" s="45" t="s">
        <v>15</v>
      </c>
      <c r="P41" s="45" t="s">
        <v>16</v>
      </c>
      <c r="Q41" s="45" t="s">
        <v>17</v>
      </c>
      <c r="R41" s="45" t="s">
        <v>18</v>
      </c>
      <c r="S41" s="45" t="s">
        <v>19</v>
      </c>
      <c r="T41" s="45" t="s">
        <v>20</v>
      </c>
      <c r="U41" s="4"/>
    </row>
    <row r="42" spans="2:21" ht="23" thickBot="1" x14ac:dyDescent="0.6">
      <c r="B42" s="119"/>
      <c r="C42" s="120"/>
      <c r="D42" s="121"/>
      <c r="E42" s="122"/>
      <c r="F42" s="120"/>
      <c r="G42" s="121"/>
      <c r="H42" s="121"/>
      <c r="I42" s="121"/>
      <c r="J42" s="122"/>
      <c r="K42" s="119"/>
      <c r="L42" s="119"/>
      <c r="M42" s="130">
        <f>A①_購買部_入力!M78</f>
        <v>100</v>
      </c>
      <c r="N42" s="130">
        <f>A①_購買部_入力!N78</f>
        <v>100</v>
      </c>
      <c r="O42" s="130">
        <f>A①_購買部_入力!O78</f>
        <v>100</v>
      </c>
      <c r="P42" s="130">
        <f>A①_購買部_入力!P78</f>
        <v>100</v>
      </c>
      <c r="Q42" s="130">
        <f>A①_購買部_入力!Q78</f>
        <v>100</v>
      </c>
      <c r="R42" s="130">
        <f>A①_購買部_入力!R78</f>
        <v>100</v>
      </c>
      <c r="S42" s="123">
        <f>SUM(M42:R42)</f>
        <v>600</v>
      </c>
      <c r="T42" s="123">
        <f>S40+S42</f>
        <v>1200</v>
      </c>
      <c r="U42" s="4"/>
    </row>
    <row r="43" spans="2:21" ht="22.5" x14ac:dyDescent="0.55000000000000004">
      <c r="B43" s="124" t="s">
        <v>47</v>
      </c>
      <c r="C43" s="63" t="s">
        <v>92</v>
      </c>
      <c r="D43" s="64"/>
      <c r="E43" s="65"/>
      <c r="F43" s="72" t="s">
        <v>168</v>
      </c>
      <c r="G43" s="64"/>
      <c r="H43" s="64"/>
      <c r="I43" s="64"/>
      <c r="J43" s="65"/>
      <c r="K43" s="124" t="s">
        <v>21</v>
      </c>
      <c r="L43" s="124" t="s">
        <v>22</v>
      </c>
      <c r="M43" s="125" t="s">
        <v>5</v>
      </c>
      <c r="N43" s="125" t="s">
        <v>6</v>
      </c>
      <c r="O43" s="125" t="s">
        <v>7</v>
      </c>
      <c r="P43" s="125" t="s">
        <v>8</v>
      </c>
      <c r="Q43" s="125" t="s">
        <v>9</v>
      </c>
      <c r="R43" s="125" t="s">
        <v>10</v>
      </c>
      <c r="S43" s="125" t="s">
        <v>11</v>
      </c>
      <c r="T43" s="126"/>
      <c r="U43" s="4"/>
    </row>
    <row r="44" spans="2:21" ht="22.5" x14ac:dyDescent="0.55000000000000004">
      <c r="B44" s="61"/>
      <c r="C44" s="66"/>
      <c r="D44" s="67"/>
      <c r="E44" s="68"/>
      <c r="F44" s="66"/>
      <c r="G44" s="67"/>
      <c r="H44" s="67"/>
      <c r="I44" s="67"/>
      <c r="J44" s="68"/>
      <c r="K44" s="61"/>
      <c r="L44" s="61"/>
      <c r="M44" s="2">
        <f>M36+M40</f>
        <v>1000</v>
      </c>
      <c r="N44" s="2">
        <f t="shared" ref="N44:R46" si="1">N36+N40</f>
        <v>1000</v>
      </c>
      <c r="O44" s="2">
        <f t="shared" si="1"/>
        <v>1000</v>
      </c>
      <c r="P44" s="2">
        <f t="shared" si="1"/>
        <v>1000</v>
      </c>
      <c r="Q44" s="2">
        <f t="shared" si="1"/>
        <v>1000</v>
      </c>
      <c r="R44" s="2">
        <f t="shared" si="1"/>
        <v>1000</v>
      </c>
      <c r="S44" s="2">
        <f>SUM(M44:R44)</f>
        <v>6000</v>
      </c>
      <c r="T44" s="33"/>
      <c r="U44" s="4"/>
    </row>
    <row r="45" spans="2:21" ht="22.5" x14ac:dyDescent="0.55000000000000004">
      <c r="B45" s="61"/>
      <c r="C45" s="66"/>
      <c r="D45" s="67"/>
      <c r="E45" s="68"/>
      <c r="F45" s="66"/>
      <c r="G45" s="67"/>
      <c r="H45" s="67"/>
      <c r="I45" s="67"/>
      <c r="J45" s="68"/>
      <c r="K45" s="61"/>
      <c r="L45" s="61"/>
      <c r="M45" s="45" t="s">
        <v>13</v>
      </c>
      <c r="N45" s="45" t="s">
        <v>14</v>
      </c>
      <c r="O45" s="45" t="s">
        <v>15</v>
      </c>
      <c r="P45" s="45" t="s">
        <v>16</v>
      </c>
      <c r="Q45" s="45" t="s">
        <v>17</v>
      </c>
      <c r="R45" s="45" t="s">
        <v>18</v>
      </c>
      <c r="S45" s="45" t="s">
        <v>19</v>
      </c>
      <c r="T45" s="45" t="s">
        <v>20</v>
      </c>
      <c r="U45" s="4"/>
    </row>
    <row r="46" spans="2:21" ht="23" thickBot="1" x14ac:dyDescent="0.6">
      <c r="B46" s="119"/>
      <c r="C46" s="120"/>
      <c r="D46" s="121"/>
      <c r="E46" s="122"/>
      <c r="F46" s="120"/>
      <c r="G46" s="121"/>
      <c r="H46" s="121"/>
      <c r="I46" s="121"/>
      <c r="J46" s="122"/>
      <c r="K46" s="119"/>
      <c r="L46" s="119"/>
      <c r="M46" s="123">
        <f>M38+M42</f>
        <v>1000</v>
      </c>
      <c r="N46" s="123">
        <f t="shared" si="1"/>
        <v>1000</v>
      </c>
      <c r="O46" s="123">
        <f t="shared" si="1"/>
        <v>1000</v>
      </c>
      <c r="P46" s="123">
        <f t="shared" si="1"/>
        <v>1000</v>
      </c>
      <c r="Q46" s="123">
        <f t="shared" si="1"/>
        <v>1000</v>
      </c>
      <c r="R46" s="123">
        <f t="shared" si="1"/>
        <v>1000</v>
      </c>
      <c r="S46" s="123">
        <f>SUM(M46:R46)</f>
        <v>6000</v>
      </c>
      <c r="T46" s="123">
        <f>S44+S46</f>
        <v>12000</v>
      </c>
      <c r="U46" s="4"/>
    </row>
    <row r="47" spans="2:21" ht="21.65" customHeight="1" x14ac:dyDescent="0.55000000000000004">
      <c r="B47" s="61" t="s">
        <v>80</v>
      </c>
      <c r="C47" s="66" t="s">
        <v>121</v>
      </c>
      <c r="D47" s="67"/>
      <c r="E47" s="68"/>
      <c r="F47" s="118" t="s">
        <v>169</v>
      </c>
      <c r="G47" s="67"/>
      <c r="H47" s="67"/>
      <c r="I47" s="67"/>
      <c r="J47" s="68"/>
      <c r="K47" s="61" t="s">
        <v>21</v>
      </c>
      <c r="L47" s="61" t="s">
        <v>22</v>
      </c>
      <c r="M47" s="51" t="s">
        <v>5</v>
      </c>
      <c r="N47" s="51" t="s">
        <v>6</v>
      </c>
      <c r="O47" s="51" t="s">
        <v>7</v>
      </c>
      <c r="P47" s="51" t="s">
        <v>8</v>
      </c>
      <c r="Q47" s="51" t="s">
        <v>9</v>
      </c>
      <c r="R47" s="51" t="s">
        <v>10</v>
      </c>
      <c r="S47" s="51" t="s">
        <v>11</v>
      </c>
      <c r="T47" s="33"/>
      <c r="U47" s="4"/>
    </row>
    <row r="48" spans="2:21" ht="22.5" x14ac:dyDescent="0.55000000000000004">
      <c r="B48" s="61"/>
      <c r="C48" s="66"/>
      <c r="D48" s="67"/>
      <c r="E48" s="68"/>
      <c r="F48" s="66"/>
      <c r="G48" s="67"/>
      <c r="H48" s="67"/>
      <c r="I48" s="67"/>
      <c r="J48" s="68"/>
      <c r="K48" s="61"/>
      <c r="L48" s="61"/>
      <c r="M48" s="2">
        <f>M32+M44</f>
        <v>6700</v>
      </c>
      <c r="N48" s="2">
        <f t="shared" ref="N48:R50" si="2">N32+N44</f>
        <v>7270</v>
      </c>
      <c r="O48" s="2">
        <f t="shared" si="2"/>
        <v>7897</v>
      </c>
      <c r="P48" s="2">
        <f t="shared" si="2"/>
        <v>8581</v>
      </c>
      <c r="Q48" s="2">
        <f t="shared" si="2"/>
        <v>9322</v>
      </c>
      <c r="R48" s="2">
        <f t="shared" si="2"/>
        <v>10120</v>
      </c>
      <c r="S48" s="2">
        <f>SUM(M48:R48)</f>
        <v>49890</v>
      </c>
      <c r="T48" s="33"/>
      <c r="U48" s="4"/>
    </row>
    <row r="49" spans="1:21" ht="22.5" x14ac:dyDescent="0.55000000000000004">
      <c r="B49" s="61"/>
      <c r="C49" s="66"/>
      <c r="D49" s="67"/>
      <c r="E49" s="68"/>
      <c r="F49" s="66"/>
      <c r="G49" s="67"/>
      <c r="H49" s="67"/>
      <c r="I49" s="67"/>
      <c r="J49" s="68"/>
      <c r="K49" s="61"/>
      <c r="L49" s="61"/>
      <c r="M49" s="45" t="s">
        <v>13</v>
      </c>
      <c r="N49" s="45" t="s">
        <v>14</v>
      </c>
      <c r="O49" s="45" t="s">
        <v>15</v>
      </c>
      <c r="P49" s="45" t="s">
        <v>16</v>
      </c>
      <c r="Q49" s="45" t="s">
        <v>17</v>
      </c>
      <c r="R49" s="45" t="s">
        <v>18</v>
      </c>
      <c r="S49" s="45" t="s">
        <v>19</v>
      </c>
      <c r="T49" s="45" t="s">
        <v>20</v>
      </c>
      <c r="U49" s="4"/>
    </row>
    <row r="50" spans="1:21" ht="22.5" x14ac:dyDescent="0.55000000000000004">
      <c r="B50" s="62"/>
      <c r="C50" s="69"/>
      <c r="D50" s="70"/>
      <c r="E50" s="71"/>
      <c r="F50" s="69"/>
      <c r="G50" s="70"/>
      <c r="H50" s="70"/>
      <c r="I50" s="70"/>
      <c r="J50" s="71"/>
      <c r="K50" s="62"/>
      <c r="L50" s="62"/>
      <c r="M50" s="2">
        <f>M34+M46</f>
        <v>11032</v>
      </c>
      <c r="N50" s="2">
        <f t="shared" si="2"/>
        <v>12001</v>
      </c>
      <c r="O50" s="2">
        <f t="shared" si="2"/>
        <v>13084</v>
      </c>
      <c r="P50" s="2">
        <f t="shared" si="2"/>
        <v>14281</v>
      </c>
      <c r="Q50" s="2">
        <f t="shared" si="2"/>
        <v>15592</v>
      </c>
      <c r="R50" s="2">
        <f t="shared" si="2"/>
        <v>17017</v>
      </c>
      <c r="S50" s="2">
        <f>SUM(M50:R50)</f>
        <v>83007</v>
      </c>
      <c r="T50" s="2">
        <f>S48+S50</f>
        <v>132897</v>
      </c>
      <c r="U50" s="4"/>
    </row>
    <row r="51" spans="1:21" x14ac:dyDescent="0.55000000000000004">
      <c r="A51" s="4"/>
      <c r="B51" s="4"/>
      <c r="C51" s="4"/>
      <c r="D51" s="4"/>
      <c r="E51" s="4"/>
      <c r="F51" s="4"/>
      <c r="G51" s="4"/>
      <c r="H51" s="4"/>
      <c r="I51" s="4"/>
      <c r="J51" s="4"/>
      <c r="K51" s="4"/>
      <c r="L51" s="4"/>
      <c r="M51" s="4"/>
      <c r="N51" s="4"/>
      <c r="O51" s="4"/>
      <c r="P51" s="4"/>
      <c r="Q51" s="4"/>
      <c r="R51" s="4"/>
      <c r="S51" s="4"/>
      <c r="T51" s="4"/>
      <c r="U51" s="4"/>
    </row>
  </sheetData>
  <mergeCells count="57">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5:B38"/>
    <mergeCell ref="C35:E38"/>
    <mergeCell ref="F35:J38"/>
    <mergeCell ref="K35:K38"/>
    <mergeCell ref="L35:L38"/>
    <mergeCell ref="B43:B46"/>
    <mergeCell ref="C43:E46"/>
    <mergeCell ref="F43:J46"/>
    <mergeCell ref="K43:K46"/>
    <mergeCell ref="L43:L46"/>
    <mergeCell ref="B39:B42"/>
    <mergeCell ref="C39:E42"/>
    <mergeCell ref="F39:J42"/>
    <mergeCell ref="K39:K42"/>
    <mergeCell ref="L39:L42"/>
    <mergeCell ref="B47:B50"/>
    <mergeCell ref="C47:E50"/>
    <mergeCell ref="F47:J50"/>
    <mergeCell ref="K47:K50"/>
    <mergeCell ref="L47:L50"/>
    <mergeCell ref="B31:B34"/>
    <mergeCell ref="C31:E34"/>
    <mergeCell ref="F31:J34"/>
    <mergeCell ref="K31:K34"/>
    <mergeCell ref="L31:L34"/>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7"/>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77" t="s">
        <v>28</v>
      </c>
      <c r="C2" s="77"/>
      <c r="D2" s="77"/>
      <c r="E2" s="77"/>
      <c r="F2" s="77"/>
      <c r="G2" s="77"/>
      <c r="H2" s="77"/>
      <c r="I2" s="77"/>
      <c r="J2" s="117" t="str">
        <f>A①_営業部_入力!J2</f>
        <v>第4-２問</v>
      </c>
      <c r="K2" s="117"/>
      <c r="L2" s="117"/>
      <c r="M2" s="40" t="str">
        <f>A①_営業部_入力!M2</f>
        <v>部門別月次予算PL（その４-２）</v>
      </c>
      <c r="N2" s="40"/>
      <c r="O2" s="40"/>
      <c r="P2" s="40"/>
      <c r="Q2" s="40"/>
      <c r="R2" s="40"/>
      <c r="S2" s="40"/>
      <c r="T2" s="7"/>
    </row>
    <row r="3" spans="2:20" ht="31.5" x14ac:dyDescent="1.05">
      <c r="B3" s="8"/>
      <c r="C3" s="30" t="s">
        <v>35</v>
      </c>
      <c r="D3" s="8"/>
      <c r="E3" s="8"/>
      <c r="F3" s="8"/>
      <c r="G3" s="30" t="str">
        <f>A②_営業部_出力!G3</f>
        <v>出力画面</v>
      </c>
      <c r="H3" s="8"/>
      <c r="I3" s="8"/>
      <c r="J3" s="41" t="s">
        <v>54</v>
      </c>
      <c r="K3" s="9"/>
      <c r="L3" s="9"/>
      <c r="M3" s="9"/>
      <c r="N3" s="9"/>
      <c r="O3" s="9"/>
      <c r="P3" s="9"/>
      <c r="Q3" s="9"/>
      <c r="R3" s="9"/>
      <c r="S3" s="9"/>
      <c r="T3" s="10"/>
    </row>
    <row r="4" spans="2:20" ht="22.5" x14ac:dyDescent="0.55000000000000004">
      <c r="B4" s="79" t="s">
        <v>0</v>
      </c>
      <c r="C4" s="80"/>
      <c r="D4" s="80"/>
      <c r="E4" s="80"/>
      <c r="F4" s="80"/>
      <c r="G4" s="80"/>
      <c r="H4" s="80"/>
      <c r="I4" s="80"/>
      <c r="J4" s="80"/>
      <c r="K4" s="80"/>
      <c r="L4" s="80"/>
      <c r="M4" s="80"/>
      <c r="N4" s="80"/>
      <c r="O4" s="80"/>
      <c r="P4" s="80"/>
      <c r="Q4" s="80"/>
      <c r="R4" s="80"/>
      <c r="S4" s="80"/>
      <c r="T4" s="81"/>
    </row>
    <row r="5" spans="2:20" ht="67.75" customHeight="1" x14ac:dyDescent="0.55000000000000004">
      <c r="B5" s="82" t="s">
        <v>56</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2">
        <v>1</v>
      </c>
      <c r="C7" s="73" t="s">
        <v>52</v>
      </c>
      <c r="D7" s="74"/>
      <c r="E7" s="75"/>
      <c r="F7" s="11">
        <v>1</v>
      </c>
      <c r="G7" s="76" t="s">
        <v>24</v>
      </c>
      <c r="H7" s="76"/>
      <c r="I7" s="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83"/>
      <c r="D9" s="83"/>
      <c r="E9" s="83"/>
      <c r="F9" s="83"/>
      <c r="G9" s="83"/>
      <c r="H9" s="83"/>
      <c r="I9" s="83"/>
      <c r="J9" s="83"/>
      <c r="K9" s="83"/>
      <c r="L9" s="83"/>
      <c r="M9" s="83"/>
      <c r="N9" s="83"/>
      <c r="O9" s="83"/>
      <c r="P9" s="83"/>
      <c r="Q9" s="83"/>
      <c r="R9" s="83"/>
      <c r="S9" s="83"/>
      <c r="T9" s="8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8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5" t="s">
        <v>59</v>
      </c>
      <c r="E15" s="106"/>
      <c r="F15" s="47"/>
      <c r="G15" s="47" t="s">
        <v>72</v>
      </c>
      <c r="H15" s="47"/>
      <c r="I15" s="47"/>
      <c r="J15" s="47"/>
      <c r="K15" s="47"/>
      <c r="L15" s="47"/>
      <c r="M15" s="47"/>
      <c r="N15" s="47"/>
      <c r="O15" s="47"/>
      <c r="P15" s="47"/>
      <c r="Q15" s="47"/>
      <c r="R15" s="47"/>
      <c r="S15" s="47"/>
      <c r="T15" s="48"/>
    </row>
    <row r="16" spans="2:20" ht="19.75" customHeight="1" thickBot="1" x14ac:dyDescent="0.6">
      <c r="B16" s="46"/>
      <c r="C16" s="47"/>
      <c r="D16" s="105" t="s">
        <v>61</v>
      </c>
      <c r="E16" s="106"/>
      <c r="F16" s="47"/>
      <c r="G16" s="47" t="s">
        <v>96</v>
      </c>
      <c r="H16" s="47"/>
      <c r="I16" s="47"/>
      <c r="J16" s="47"/>
      <c r="K16" s="47"/>
      <c r="L16" s="47"/>
      <c r="M16" s="47"/>
      <c r="N16" s="47"/>
      <c r="O16" s="47"/>
      <c r="P16" s="47"/>
      <c r="Q16" s="47"/>
      <c r="R16" s="47"/>
      <c r="S16" s="47"/>
      <c r="T16" s="48"/>
    </row>
    <row r="17" spans="2:21" ht="19.75" customHeight="1" thickBot="1" x14ac:dyDescent="0.6">
      <c r="B17" s="46"/>
      <c r="C17" s="47"/>
      <c r="D17" s="103" t="s">
        <v>62</v>
      </c>
      <c r="E17" s="104"/>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95" t="s">
        <v>63</v>
      </c>
      <c r="C19" s="96"/>
      <c r="D19" s="47"/>
      <c r="E19" s="47"/>
      <c r="F19" s="47"/>
      <c r="G19" s="47"/>
      <c r="H19" s="47"/>
      <c r="I19" s="47"/>
      <c r="J19" s="47"/>
      <c r="K19" s="47"/>
      <c r="L19" s="47"/>
      <c r="M19" s="47"/>
      <c r="N19" s="47"/>
      <c r="O19" s="47"/>
      <c r="P19" s="47"/>
      <c r="Q19" s="47"/>
      <c r="R19" s="47"/>
      <c r="S19" s="47"/>
      <c r="T19" s="48"/>
    </row>
    <row r="20" spans="2:21" ht="19.75" customHeight="1" thickBot="1" x14ac:dyDescent="0.6">
      <c r="B20" s="105" t="s">
        <v>64</v>
      </c>
      <c r="C20" s="106"/>
      <c r="D20" s="105" t="s">
        <v>65</v>
      </c>
      <c r="E20" s="107"/>
      <c r="F20" s="107"/>
      <c r="G20" s="106"/>
      <c r="H20" s="95" t="s">
        <v>66</v>
      </c>
      <c r="I20" s="108"/>
      <c r="J20" s="108"/>
      <c r="K20" s="96"/>
      <c r="L20" s="105" t="s">
        <v>67</v>
      </c>
      <c r="M20" s="106"/>
      <c r="N20" s="105" t="s">
        <v>68</v>
      </c>
      <c r="O20" s="106"/>
      <c r="P20" s="103" t="s">
        <v>69</v>
      </c>
      <c r="Q20" s="104"/>
      <c r="R20" s="95" t="s">
        <v>70</v>
      </c>
      <c r="S20" s="96"/>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97" t="s">
        <v>171</v>
      </c>
      <c r="C22" s="98"/>
      <c r="D22" s="98"/>
      <c r="E22" s="98"/>
      <c r="F22" s="98"/>
      <c r="G22" s="98"/>
      <c r="H22" s="98"/>
      <c r="I22" s="98"/>
      <c r="J22" s="98"/>
      <c r="K22" s="98"/>
      <c r="L22" s="98"/>
      <c r="M22" s="98"/>
      <c r="N22" s="98"/>
      <c r="O22" s="98"/>
      <c r="P22" s="98"/>
      <c r="Q22" s="98"/>
      <c r="R22" s="98"/>
      <c r="S22" s="98"/>
      <c r="T22" s="99"/>
    </row>
    <row r="23" spans="2:21" ht="22.5" x14ac:dyDescent="0.55000000000000004">
      <c r="B23" s="38" t="s">
        <v>1</v>
      </c>
      <c r="C23" s="100" t="s">
        <v>2</v>
      </c>
      <c r="D23" s="101"/>
      <c r="E23" s="102"/>
      <c r="F23" s="100" t="s">
        <v>12</v>
      </c>
      <c r="G23" s="101"/>
      <c r="H23" s="101"/>
      <c r="I23" s="101"/>
      <c r="J23" s="102"/>
      <c r="K23" s="44" t="s">
        <v>3</v>
      </c>
      <c r="L23" s="44" t="s">
        <v>4</v>
      </c>
      <c r="M23" s="45" t="s">
        <v>5</v>
      </c>
      <c r="N23" s="45" t="s">
        <v>6</v>
      </c>
      <c r="O23" s="45" t="s">
        <v>7</v>
      </c>
      <c r="P23" s="45" t="s">
        <v>8</v>
      </c>
      <c r="Q23" s="45" t="s">
        <v>9</v>
      </c>
      <c r="R23" s="45" t="s">
        <v>10</v>
      </c>
      <c r="S23" s="45" t="s">
        <v>11</v>
      </c>
      <c r="T23" s="37"/>
    </row>
    <row r="24" spans="2:21" ht="22.5" x14ac:dyDescent="0.55000000000000004">
      <c r="B24" s="61" t="s">
        <v>146</v>
      </c>
      <c r="C24" s="66" t="s">
        <v>73</v>
      </c>
      <c r="D24" s="67"/>
      <c r="E24" s="68"/>
      <c r="F24" s="118" t="s">
        <v>170</v>
      </c>
      <c r="G24" s="67"/>
      <c r="H24" s="67"/>
      <c r="I24" s="67"/>
      <c r="J24" s="68"/>
      <c r="K24" s="61" t="s">
        <v>21</v>
      </c>
      <c r="L24" s="61" t="s">
        <v>22</v>
      </c>
      <c r="M24" s="39">
        <f>A①_管理部_入力!M24</f>
        <v>900</v>
      </c>
      <c r="N24" s="39">
        <f>A①_管理部_入力!N24</f>
        <v>900</v>
      </c>
      <c r="O24" s="39">
        <f>A①_管理部_入力!O24</f>
        <v>900</v>
      </c>
      <c r="P24" s="39">
        <f>A①_管理部_入力!P24</f>
        <v>900</v>
      </c>
      <c r="Q24" s="39">
        <f>A①_管理部_入力!Q24</f>
        <v>900</v>
      </c>
      <c r="R24" s="39">
        <f>A①_管理部_入力!R24</f>
        <v>900</v>
      </c>
      <c r="S24" s="2">
        <f>SUM(M24:R24)</f>
        <v>5400</v>
      </c>
      <c r="T24" s="33"/>
    </row>
    <row r="25" spans="2:21" ht="22.5" x14ac:dyDescent="0.55000000000000004">
      <c r="B25" s="61"/>
      <c r="C25" s="66"/>
      <c r="D25" s="67"/>
      <c r="E25" s="68"/>
      <c r="F25" s="66"/>
      <c r="G25" s="67"/>
      <c r="H25" s="67"/>
      <c r="I25" s="67"/>
      <c r="J25" s="68"/>
      <c r="K25" s="61"/>
      <c r="L25" s="61"/>
      <c r="M25" s="45" t="s">
        <v>13</v>
      </c>
      <c r="N25" s="45" t="s">
        <v>14</v>
      </c>
      <c r="O25" s="45" t="s">
        <v>15</v>
      </c>
      <c r="P25" s="45" t="s">
        <v>16</v>
      </c>
      <c r="Q25" s="45" t="s">
        <v>17</v>
      </c>
      <c r="R25" s="45" t="s">
        <v>18</v>
      </c>
      <c r="S25" s="45" t="s">
        <v>19</v>
      </c>
      <c r="T25" s="45" t="s">
        <v>20</v>
      </c>
      <c r="U25" s="3"/>
    </row>
    <row r="26" spans="2:21" ht="23" thickBot="1" x14ac:dyDescent="0.6">
      <c r="B26" s="119"/>
      <c r="C26" s="120"/>
      <c r="D26" s="121"/>
      <c r="E26" s="122"/>
      <c r="F26" s="120"/>
      <c r="G26" s="121"/>
      <c r="H26" s="121"/>
      <c r="I26" s="121"/>
      <c r="J26" s="122"/>
      <c r="K26" s="119"/>
      <c r="L26" s="119"/>
      <c r="M26" s="130">
        <f>A①_管理部_入力!M26</f>
        <v>900</v>
      </c>
      <c r="N26" s="130">
        <f>A①_管理部_入力!N26</f>
        <v>900</v>
      </c>
      <c r="O26" s="130">
        <f>A①_管理部_入力!O26</f>
        <v>900</v>
      </c>
      <c r="P26" s="130">
        <f>A①_管理部_入力!P26</f>
        <v>900</v>
      </c>
      <c r="Q26" s="130">
        <f>A①_管理部_入力!Q26</f>
        <v>900</v>
      </c>
      <c r="R26" s="130">
        <f>A①_管理部_入力!R26</f>
        <v>900</v>
      </c>
      <c r="S26" s="123">
        <f>SUM(M26:R26)</f>
        <v>5400</v>
      </c>
      <c r="T26" s="123">
        <f>S24+S26</f>
        <v>10800</v>
      </c>
      <c r="U26" s="4"/>
    </row>
    <row r="27" spans="2:21" ht="21.65" customHeight="1" x14ac:dyDescent="0.55000000000000004">
      <c r="B27" s="124" t="s">
        <v>147</v>
      </c>
      <c r="C27" s="63" t="s">
        <v>118</v>
      </c>
      <c r="D27" s="64"/>
      <c r="E27" s="65"/>
      <c r="F27" s="72" t="s">
        <v>170</v>
      </c>
      <c r="G27" s="64"/>
      <c r="H27" s="64"/>
      <c r="I27" s="64"/>
      <c r="J27" s="65"/>
      <c r="K27" s="124" t="s">
        <v>21</v>
      </c>
      <c r="L27" s="124" t="s">
        <v>22</v>
      </c>
      <c r="M27" s="125" t="s">
        <v>5</v>
      </c>
      <c r="N27" s="125" t="s">
        <v>6</v>
      </c>
      <c r="O27" s="125" t="s">
        <v>7</v>
      </c>
      <c r="P27" s="125" t="s">
        <v>8</v>
      </c>
      <c r="Q27" s="125" t="s">
        <v>9</v>
      </c>
      <c r="R27" s="125" t="s">
        <v>10</v>
      </c>
      <c r="S27" s="125" t="s">
        <v>11</v>
      </c>
      <c r="T27" s="126"/>
      <c r="U27" s="4"/>
    </row>
    <row r="28" spans="2:21" ht="22.5" x14ac:dyDescent="0.55000000000000004">
      <c r="B28" s="61"/>
      <c r="C28" s="66"/>
      <c r="D28" s="67"/>
      <c r="E28" s="68"/>
      <c r="F28" s="66"/>
      <c r="G28" s="67"/>
      <c r="H28" s="67"/>
      <c r="I28" s="67"/>
      <c r="J28" s="68"/>
      <c r="K28" s="61"/>
      <c r="L28" s="61"/>
      <c r="M28" s="39">
        <f>A①_管理部_入力!M28</f>
        <v>100</v>
      </c>
      <c r="N28" s="39">
        <f>A①_管理部_入力!N28</f>
        <v>100</v>
      </c>
      <c r="O28" s="39">
        <f>A①_管理部_入力!O28</f>
        <v>100</v>
      </c>
      <c r="P28" s="39">
        <f>A①_管理部_入力!P28</f>
        <v>100</v>
      </c>
      <c r="Q28" s="39">
        <f>A①_管理部_入力!Q28</f>
        <v>100</v>
      </c>
      <c r="R28" s="39">
        <f>A①_管理部_入力!R28</f>
        <v>100</v>
      </c>
      <c r="S28" s="2">
        <f>SUM(M28:R28)</f>
        <v>600</v>
      </c>
      <c r="T28" s="33"/>
      <c r="U28" s="4"/>
    </row>
    <row r="29" spans="2:21" ht="22.5" x14ac:dyDescent="0.55000000000000004">
      <c r="B29" s="61"/>
      <c r="C29" s="66"/>
      <c r="D29" s="67"/>
      <c r="E29" s="68"/>
      <c r="F29" s="66"/>
      <c r="G29" s="67"/>
      <c r="H29" s="67"/>
      <c r="I29" s="67"/>
      <c r="J29" s="68"/>
      <c r="K29" s="61"/>
      <c r="L29" s="61"/>
      <c r="M29" s="45" t="s">
        <v>13</v>
      </c>
      <c r="N29" s="45" t="s">
        <v>14</v>
      </c>
      <c r="O29" s="45" t="s">
        <v>15</v>
      </c>
      <c r="P29" s="45" t="s">
        <v>16</v>
      </c>
      <c r="Q29" s="45" t="s">
        <v>17</v>
      </c>
      <c r="R29" s="45" t="s">
        <v>18</v>
      </c>
      <c r="S29" s="45" t="s">
        <v>19</v>
      </c>
      <c r="T29" s="45" t="s">
        <v>20</v>
      </c>
      <c r="U29" s="4"/>
    </row>
    <row r="30" spans="2:21" ht="23" thickBot="1" x14ac:dyDescent="0.6">
      <c r="B30" s="119"/>
      <c r="C30" s="120"/>
      <c r="D30" s="121"/>
      <c r="E30" s="122"/>
      <c r="F30" s="120"/>
      <c r="G30" s="121"/>
      <c r="H30" s="121"/>
      <c r="I30" s="121"/>
      <c r="J30" s="122"/>
      <c r="K30" s="119"/>
      <c r="L30" s="119"/>
      <c r="M30" s="130">
        <f>A①_管理部_入力!M30</f>
        <v>100</v>
      </c>
      <c r="N30" s="130">
        <f>A①_管理部_入力!N30</f>
        <v>100</v>
      </c>
      <c r="O30" s="130">
        <f>A①_管理部_入力!O30</f>
        <v>100</v>
      </c>
      <c r="P30" s="130">
        <f>A①_管理部_入力!P30</f>
        <v>100</v>
      </c>
      <c r="Q30" s="130">
        <f>A①_管理部_入力!Q30</f>
        <v>100</v>
      </c>
      <c r="R30" s="130">
        <f>A①_管理部_入力!R30</f>
        <v>100</v>
      </c>
      <c r="S30" s="123">
        <f>SUM(M30:R30)</f>
        <v>600</v>
      </c>
      <c r="T30" s="123">
        <f>S28+S30</f>
        <v>1200</v>
      </c>
      <c r="U30" s="4"/>
    </row>
    <row r="31" spans="2:21" ht="21.65" customHeight="1" x14ac:dyDescent="0.55000000000000004">
      <c r="B31" s="124" t="s">
        <v>160</v>
      </c>
      <c r="C31" s="63" t="s">
        <v>119</v>
      </c>
      <c r="D31" s="64"/>
      <c r="E31" s="65"/>
      <c r="F31" s="72" t="s">
        <v>139</v>
      </c>
      <c r="G31" s="64"/>
      <c r="H31" s="64"/>
      <c r="I31" s="64"/>
      <c r="J31" s="65"/>
      <c r="K31" s="124" t="s">
        <v>21</v>
      </c>
      <c r="L31" s="124" t="s">
        <v>22</v>
      </c>
      <c r="M31" s="125" t="s">
        <v>5</v>
      </c>
      <c r="N31" s="125" t="s">
        <v>6</v>
      </c>
      <c r="O31" s="125" t="s">
        <v>7</v>
      </c>
      <c r="P31" s="125" t="s">
        <v>8</v>
      </c>
      <c r="Q31" s="125" t="s">
        <v>9</v>
      </c>
      <c r="R31" s="125" t="s">
        <v>10</v>
      </c>
      <c r="S31" s="125" t="s">
        <v>11</v>
      </c>
      <c r="T31" s="126"/>
      <c r="U31" s="4"/>
    </row>
    <row r="32" spans="2:21" ht="22.5" x14ac:dyDescent="0.55000000000000004">
      <c r="B32" s="61"/>
      <c r="C32" s="66"/>
      <c r="D32" s="67"/>
      <c r="E32" s="68"/>
      <c r="F32" s="66"/>
      <c r="G32" s="67"/>
      <c r="H32" s="67"/>
      <c r="I32" s="67"/>
      <c r="J32" s="68"/>
      <c r="K32" s="61"/>
      <c r="L32" s="61"/>
      <c r="M32" s="39">
        <f>M24+M28</f>
        <v>1000</v>
      </c>
      <c r="N32" s="39">
        <f t="shared" ref="N32:R34" si="0">N24+N28</f>
        <v>1000</v>
      </c>
      <c r="O32" s="39">
        <f t="shared" si="0"/>
        <v>1000</v>
      </c>
      <c r="P32" s="39">
        <f t="shared" si="0"/>
        <v>1000</v>
      </c>
      <c r="Q32" s="39">
        <f t="shared" si="0"/>
        <v>1000</v>
      </c>
      <c r="R32" s="39">
        <f t="shared" si="0"/>
        <v>1000</v>
      </c>
      <c r="S32" s="2">
        <f>SUM(M32:R32)</f>
        <v>6000</v>
      </c>
      <c r="T32" s="33"/>
      <c r="U32" s="4"/>
    </row>
    <row r="33" spans="1:21" ht="22.5" x14ac:dyDescent="0.55000000000000004">
      <c r="B33" s="61"/>
      <c r="C33" s="66"/>
      <c r="D33" s="67"/>
      <c r="E33" s="68"/>
      <c r="F33" s="66"/>
      <c r="G33" s="67"/>
      <c r="H33" s="67"/>
      <c r="I33" s="67"/>
      <c r="J33" s="68"/>
      <c r="K33" s="61"/>
      <c r="L33" s="61"/>
      <c r="M33" s="45" t="s">
        <v>13</v>
      </c>
      <c r="N33" s="45" t="s">
        <v>14</v>
      </c>
      <c r="O33" s="45" t="s">
        <v>15</v>
      </c>
      <c r="P33" s="45" t="s">
        <v>16</v>
      </c>
      <c r="Q33" s="45" t="s">
        <v>17</v>
      </c>
      <c r="R33" s="45" t="s">
        <v>18</v>
      </c>
      <c r="S33" s="45" t="s">
        <v>19</v>
      </c>
      <c r="T33" s="45" t="s">
        <v>20</v>
      </c>
      <c r="U33" s="4"/>
    </row>
    <row r="34" spans="1:21" ht="23" thickBot="1" x14ac:dyDescent="0.6">
      <c r="B34" s="119"/>
      <c r="C34" s="120"/>
      <c r="D34" s="121"/>
      <c r="E34" s="122"/>
      <c r="F34" s="120"/>
      <c r="G34" s="121"/>
      <c r="H34" s="121"/>
      <c r="I34" s="121"/>
      <c r="J34" s="122"/>
      <c r="K34" s="119"/>
      <c r="L34" s="119"/>
      <c r="M34" s="130">
        <f>M26+M30</f>
        <v>1000</v>
      </c>
      <c r="N34" s="130">
        <f t="shared" si="0"/>
        <v>1000</v>
      </c>
      <c r="O34" s="130">
        <f t="shared" si="0"/>
        <v>1000</v>
      </c>
      <c r="P34" s="130">
        <f t="shared" si="0"/>
        <v>1000</v>
      </c>
      <c r="Q34" s="130">
        <f t="shared" si="0"/>
        <v>1000</v>
      </c>
      <c r="R34" s="130">
        <f t="shared" si="0"/>
        <v>1000</v>
      </c>
      <c r="S34" s="123">
        <f>SUM(M34:R34)</f>
        <v>6000</v>
      </c>
      <c r="T34" s="123">
        <f>S32+S34</f>
        <v>12000</v>
      </c>
      <c r="U34" s="4"/>
    </row>
    <row r="35" spans="1:21" ht="21.65" customHeight="1" x14ac:dyDescent="0.55000000000000004">
      <c r="B35" s="124" t="s">
        <v>163</v>
      </c>
      <c r="C35" s="63" t="s">
        <v>140</v>
      </c>
      <c r="D35" s="64"/>
      <c r="E35" s="65"/>
      <c r="F35" s="72" t="s">
        <v>170</v>
      </c>
      <c r="G35" s="64"/>
      <c r="H35" s="64"/>
      <c r="I35" s="64"/>
      <c r="J35" s="65"/>
      <c r="K35" s="124" t="s">
        <v>21</v>
      </c>
      <c r="L35" s="124" t="s">
        <v>22</v>
      </c>
      <c r="M35" s="125" t="s">
        <v>5</v>
      </c>
      <c r="N35" s="125" t="s">
        <v>6</v>
      </c>
      <c r="O35" s="125" t="s">
        <v>7</v>
      </c>
      <c r="P35" s="125" t="s">
        <v>8</v>
      </c>
      <c r="Q35" s="125" t="s">
        <v>9</v>
      </c>
      <c r="R35" s="125" t="s">
        <v>10</v>
      </c>
      <c r="S35" s="125" t="s">
        <v>11</v>
      </c>
      <c r="T35" s="126"/>
      <c r="U35" s="4"/>
    </row>
    <row r="36" spans="1:21" ht="22.5" x14ac:dyDescent="0.55000000000000004">
      <c r="B36" s="61"/>
      <c r="C36" s="66"/>
      <c r="D36" s="67"/>
      <c r="E36" s="68"/>
      <c r="F36" s="66"/>
      <c r="G36" s="67"/>
      <c r="H36" s="67"/>
      <c r="I36" s="67"/>
      <c r="J36" s="68"/>
      <c r="K36" s="61"/>
      <c r="L36" s="61"/>
      <c r="M36" s="39">
        <f>A①_管理部_入力!M36</f>
        <v>-50</v>
      </c>
      <c r="N36" s="39">
        <f>A①_管理部_入力!N36</f>
        <v>-50</v>
      </c>
      <c r="O36" s="39">
        <f>A①_管理部_入力!O36</f>
        <v>-50</v>
      </c>
      <c r="P36" s="39">
        <f>A①_管理部_入力!P36</f>
        <v>-50</v>
      </c>
      <c r="Q36" s="39">
        <f>A①_管理部_入力!Q36</f>
        <v>-50</v>
      </c>
      <c r="R36" s="39">
        <f>A①_管理部_入力!R36</f>
        <v>-50</v>
      </c>
      <c r="S36" s="2">
        <f>SUM(M36:R36)</f>
        <v>-300</v>
      </c>
      <c r="T36" s="33"/>
      <c r="U36" s="4"/>
    </row>
    <row r="37" spans="1:21" ht="22.5" x14ac:dyDescent="0.55000000000000004">
      <c r="B37" s="61"/>
      <c r="C37" s="66"/>
      <c r="D37" s="67"/>
      <c r="E37" s="68"/>
      <c r="F37" s="66"/>
      <c r="G37" s="67"/>
      <c r="H37" s="67"/>
      <c r="I37" s="67"/>
      <c r="J37" s="68"/>
      <c r="K37" s="61"/>
      <c r="L37" s="61"/>
      <c r="M37" s="45" t="s">
        <v>13</v>
      </c>
      <c r="N37" s="45" t="s">
        <v>14</v>
      </c>
      <c r="O37" s="45" t="s">
        <v>15</v>
      </c>
      <c r="P37" s="45" t="s">
        <v>16</v>
      </c>
      <c r="Q37" s="45" t="s">
        <v>17</v>
      </c>
      <c r="R37" s="45" t="s">
        <v>18</v>
      </c>
      <c r="S37" s="45" t="s">
        <v>19</v>
      </c>
      <c r="T37" s="45" t="s">
        <v>20</v>
      </c>
      <c r="U37" s="4"/>
    </row>
    <row r="38" spans="1:21" ht="23" thickBot="1" x14ac:dyDescent="0.6">
      <c r="B38" s="119"/>
      <c r="C38" s="120"/>
      <c r="D38" s="121"/>
      <c r="E38" s="122"/>
      <c r="F38" s="120"/>
      <c r="G38" s="121"/>
      <c r="H38" s="121"/>
      <c r="I38" s="121"/>
      <c r="J38" s="122"/>
      <c r="K38" s="119"/>
      <c r="L38" s="119"/>
      <c r="M38" s="130">
        <f>A①_管理部_入力!M38</f>
        <v>-50</v>
      </c>
      <c r="N38" s="130">
        <f>A①_管理部_入力!N38</f>
        <v>-50</v>
      </c>
      <c r="O38" s="130">
        <f>A①_管理部_入力!O38</f>
        <v>-50</v>
      </c>
      <c r="P38" s="130">
        <f>A①_管理部_入力!P38</f>
        <v>-50</v>
      </c>
      <c r="Q38" s="130">
        <f>A①_管理部_入力!Q38</f>
        <v>-50</v>
      </c>
      <c r="R38" s="130">
        <f>A①_管理部_入力!R38</f>
        <v>-50</v>
      </c>
      <c r="S38" s="123">
        <f>SUM(M38:R38)</f>
        <v>-300</v>
      </c>
      <c r="T38" s="123">
        <f>S36+S38</f>
        <v>-600</v>
      </c>
      <c r="U38" s="4"/>
    </row>
    <row r="39" spans="1:21" ht="21.65" customHeight="1" x14ac:dyDescent="0.55000000000000004">
      <c r="B39" s="124" t="s">
        <v>167</v>
      </c>
      <c r="C39" s="63" t="s">
        <v>142</v>
      </c>
      <c r="D39" s="64"/>
      <c r="E39" s="65"/>
      <c r="F39" s="72" t="s">
        <v>170</v>
      </c>
      <c r="G39" s="64"/>
      <c r="H39" s="64"/>
      <c r="I39" s="64"/>
      <c r="J39" s="65"/>
      <c r="K39" s="124" t="s">
        <v>21</v>
      </c>
      <c r="L39" s="124" t="s">
        <v>22</v>
      </c>
      <c r="M39" s="125" t="s">
        <v>5</v>
      </c>
      <c r="N39" s="125" t="s">
        <v>6</v>
      </c>
      <c r="O39" s="125" t="s">
        <v>7</v>
      </c>
      <c r="P39" s="125" t="s">
        <v>8</v>
      </c>
      <c r="Q39" s="125" t="s">
        <v>9</v>
      </c>
      <c r="R39" s="125" t="s">
        <v>10</v>
      </c>
      <c r="S39" s="125" t="s">
        <v>11</v>
      </c>
      <c r="T39" s="126"/>
      <c r="U39" s="4"/>
    </row>
    <row r="40" spans="1:21" ht="22.5" x14ac:dyDescent="0.55000000000000004">
      <c r="B40" s="61"/>
      <c r="C40" s="66"/>
      <c r="D40" s="67"/>
      <c r="E40" s="68"/>
      <c r="F40" s="66"/>
      <c r="G40" s="67"/>
      <c r="H40" s="67"/>
      <c r="I40" s="67"/>
      <c r="J40" s="68"/>
      <c r="K40" s="61"/>
      <c r="L40" s="61"/>
      <c r="M40" s="39">
        <f>A①_管理部_入力!M40</f>
        <v>250</v>
      </c>
      <c r="N40" s="39">
        <f>A①_管理部_入力!N40</f>
        <v>250</v>
      </c>
      <c r="O40" s="39">
        <f>A①_管理部_入力!O40</f>
        <v>250</v>
      </c>
      <c r="P40" s="39">
        <f>A①_管理部_入力!P40</f>
        <v>250</v>
      </c>
      <c r="Q40" s="39">
        <f>A①_管理部_入力!Q40</f>
        <v>250</v>
      </c>
      <c r="R40" s="39">
        <f>A①_管理部_入力!R40</f>
        <v>250</v>
      </c>
      <c r="S40" s="2">
        <f>SUM(M40:R40)</f>
        <v>1500</v>
      </c>
      <c r="T40" s="33"/>
      <c r="U40" s="4"/>
    </row>
    <row r="41" spans="1:21" ht="22.5" x14ac:dyDescent="0.55000000000000004">
      <c r="B41" s="61"/>
      <c r="C41" s="66"/>
      <c r="D41" s="67"/>
      <c r="E41" s="68"/>
      <c r="F41" s="66"/>
      <c r="G41" s="67"/>
      <c r="H41" s="67"/>
      <c r="I41" s="67"/>
      <c r="J41" s="68"/>
      <c r="K41" s="61"/>
      <c r="L41" s="61"/>
      <c r="M41" s="45" t="s">
        <v>13</v>
      </c>
      <c r="N41" s="45" t="s">
        <v>14</v>
      </c>
      <c r="O41" s="45" t="s">
        <v>15</v>
      </c>
      <c r="P41" s="45" t="s">
        <v>16</v>
      </c>
      <c r="Q41" s="45" t="s">
        <v>17</v>
      </c>
      <c r="R41" s="45" t="s">
        <v>18</v>
      </c>
      <c r="S41" s="45" t="s">
        <v>19</v>
      </c>
      <c r="T41" s="45" t="s">
        <v>20</v>
      </c>
      <c r="U41" s="4"/>
    </row>
    <row r="42" spans="1:21" ht="23" thickBot="1" x14ac:dyDescent="0.6">
      <c r="B42" s="119"/>
      <c r="C42" s="120"/>
      <c r="D42" s="121"/>
      <c r="E42" s="122"/>
      <c r="F42" s="120"/>
      <c r="G42" s="121"/>
      <c r="H42" s="121"/>
      <c r="I42" s="121"/>
      <c r="J42" s="122"/>
      <c r="K42" s="119"/>
      <c r="L42" s="119"/>
      <c r="M42" s="130">
        <f>A①_管理部_入力!M42</f>
        <v>250</v>
      </c>
      <c r="N42" s="130">
        <f>A①_管理部_入力!N42</f>
        <v>250</v>
      </c>
      <c r="O42" s="130">
        <f>A①_管理部_入力!O42</f>
        <v>250</v>
      </c>
      <c r="P42" s="130">
        <f>A①_管理部_入力!P42</f>
        <v>250</v>
      </c>
      <c r="Q42" s="130">
        <f>A①_管理部_入力!Q42</f>
        <v>250</v>
      </c>
      <c r="R42" s="130">
        <f>A①_管理部_入力!R42</f>
        <v>250</v>
      </c>
      <c r="S42" s="123">
        <f>SUM(M42:R42)</f>
        <v>1500</v>
      </c>
      <c r="T42" s="123">
        <f>S40+S42</f>
        <v>3000</v>
      </c>
      <c r="U42" s="4"/>
    </row>
    <row r="43" spans="1:21" ht="21.65" customHeight="1" x14ac:dyDescent="0.55000000000000004">
      <c r="B43" s="61" t="s">
        <v>47</v>
      </c>
      <c r="C43" s="66" t="s">
        <v>121</v>
      </c>
      <c r="D43" s="67"/>
      <c r="E43" s="68"/>
      <c r="F43" s="118" t="s">
        <v>143</v>
      </c>
      <c r="G43" s="67"/>
      <c r="H43" s="67"/>
      <c r="I43" s="67"/>
      <c r="J43" s="68"/>
      <c r="K43" s="61" t="s">
        <v>21</v>
      </c>
      <c r="L43" s="61" t="s">
        <v>22</v>
      </c>
      <c r="M43" s="51" t="s">
        <v>5</v>
      </c>
      <c r="N43" s="51" t="s">
        <v>6</v>
      </c>
      <c r="O43" s="51" t="s">
        <v>7</v>
      </c>
      <c r="P43" s="51" t="s">
        <v>8</v>
      </c>
      <c r="Q43" s="51" t="s">
        <v>9</v>
      </c>
      <c r="R43" s="51" t="s">
        <v>10</v>
      </c>
      <c r="S43" s="51" t="s">
        <v>11</v>
      </c>
      <c r="T43" s="33"/>
      <c r="U43" s="4"/>
    </row>
    <row r="44" spans="1:21" ht="22.5" x14ac:dyDescent="0.55000000000000004">
      <c r="B44" s="61"/>
      <c r="C44" s="66"/>
      <c r="D44" s="67"/>
      <c r="E44" s="68"/>
      <c r="F44" s="66"/>
      <c r="G44" s="67"/>
      <c r="H44" s="67"/>
      <c r="I44" s="67"/>
      <c r="J44" s="68"/>
      <c r="K44" s="61"/>
      <c r="L44" s="61"/>
      <c r="M44" s="2">
        <f>M32+M36+M40</f>
        <v>1200</v>
      </c>
      <c r="N44" s="2">
        <f t="shared" ref="N44:R46" si="1">N32+N36+N40</f>
        <v>1200</v>
      </c>
      <c r="O44" s="2">
        <f t="shared" si="1"/>
        <v>1200</v>
      </c>
      <c r="P44" s="2">
        <f t="shared" si="1"/>
        <v>1200</v>
      </c>
      <c r="Q44" s="2">
        <f t="shared" si="1"/>
        <v>1200</v>
      </c>
      <c r="R44" s="2">
        <f t="shared" si="1"/>
        <v>1200</v>
      </c>
      <c r="S44" s="2">
        <f>SUM(M44:R44)</f>
        <v>7200</v>
      </c>
      <c r="T44" s="33"/>
      <c r="U44" s="4"/>
    </row>
    <row r="45" spans="1:21" ht="22.5" x14ac:dyDescent="0.55000000000000004">
      <c r="B45" s="61"/>
      <c r="C45" s="66"/>
      <c r="D45" s="67"/>
      <c r="E45" s="68"/>
      <c r="F45" s="66"/>
      <c r="G45" s="67"/>
      <c r="H45" s="67"/>
      <c r="I45" s="67"/>
      <c r="J45" s="68"/>
      <c r="K45" s="61"/>
      <c r="L45" s="61"/>
      <c r="M45" s="45" t="s">
        <v>13</v>
      </c>
      <c r="N45" s="45" t="s">
        <v>14</v>
      </c>
      <c r="O45" s="45" t="s">
        <v>15</v>
      </c>
      <c r="P45" s="45" t="s">
        <v>16</v>
      </c>
      <c r="Q45" s="45" t="s">
        <v>17</v>
      </c>
      <c r="R45" s="45" t="s">
        <v>18</v>
      </c>
      <c r="S45" s="45" t="s">
        <v>19</v>
      </c>
      <c r="T45" s="45" t="s">
        <v>20</v>
      </c>
      <c r="U45" s="4"/>
    </row>
    <row r="46" spans="1:21" ht="22.5" x14ac:dyDescent="0.55000000000000004">
      <c r="B46" s="62"/>
      <c r="C46" s="69"/>
      <c r="D46" s="70"/>
      <c r="E46" s="71"/>
      <c r="F46" s="69"/>
      <c r="G46" s="70"/>
      <c r="H46" s="70"/>
      <c r="I46" s="70"/>
      <c r="J46" s="71"/>
      <c r="K46" s="62"/>
      <c r="L46" s="62"/>
      <c r="M46" s="2">
        <f>M34+M38+M42</f>
        <v>1200</v>
      </c>
      <c r="N46" s="2">
        <f t="shared" si="1"/>
        <v>1200</v>
      </c>
      <c r="O46" s="2">
        <f t="shared" si="1"/>
        <v>1200</v>
      </c>
      <c r="P46" s="2">
        <f t="shared" si="1"/>
        <v>1200</v>
      </c>
      <c r="Q46" s="2">
        <f t="shared" si="1"/>
        <v>1200</v>
      </c>
      <c r="R46" s="2">
        <f t="shared" si="1"/>
        <v>1200</v>
      </c>
      <c r="S46" s="2">
        <f>SUM(M46:R46)</f>
        <v>7200</v>
      </c>
      <c r="T46" s="2">
        <f>S44+S46</f>
        <v>14400</v>
      </c>
      <c r="U46" s="4"/>
    </row>
    <row r="47" spans="1:21" x14ac:dyDescent="0.55000000000000004">
      <c r="A47" s="4"/>
      <c r="B47" s="4"/>
      <c r="C47" s="4"/>
      <c r="D47" s="4"/>
      <c r="E47" s="4"/>
      <c r="F47" s="4"/>
      <c r="G47" s="4"/>
      <c r="H47" s="4"/>
      <c r="I47" s="4"/>
      <c r="J47" s="4"/>
      <c r="K47" s="4"/>
      <c r="L47" s="4"/>
      <c r="M47" s="4"/>
      <c r="N47" s="4"/>
      <c r="O47" s="4"/>
      <c r="P47" s="4"/>
      <c r="Q47" s="4"/>
      <c r="R47" s="4"/>
      <c r="S47" s="4"/>
      <c r="T47" s="4"/>
      <c r="U47" s="4"/>
    </row>
  </sheetData>
  <mergeCells count="52">
    <mergeCell ref="B19:C19"/>
    <mergeCell ref="B2:I2"/>
    <mergeCell ref="J2:L2"/>
    <mergeCell ref="B4:T4"/>
    <mergeCell ref="B5:T5"/>
    <mergeCell ref="C7:E7"/>
    <mergeCell ref="G7:I7"/>
    <mergeCell ref="B9:T9"/>
    <mergeCell ref="B11:T11"/>
    <mergeCell ref="D15:E15"/>
    <mergeCell ref="D16:E16"/>
    <mergeCell ref="D17:E1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31:B34"/>
    <mergeCell ref="C31:E34"/>
    <mergeCell ref="F31:J34"/>
    <mergeCell ref="K31:K34"/>
    <mergeCell ref="L31:L34"/>
    <mergeCell ref="B27:B30"/>
    <mergeCell ref="C27:E30"/>
    <mergeCell ref="F27:J30"/>
    <mergeCell ref="K27:K30"/>
    <mergeCell ref="L27:L30"/>
    <mergeCell ref="B39:B42"/>
    <mergeCell ref="C39:E42"/>
    <mergeCell ref="F39:J42"/>
    <mergeCell ref="K39:K42"/>
    <mergeCell ref="L39:L42"/>
    <mergeCell ref="B35:B38"/>
    <mergeCell ref="C35:E38"/>
    <mergeCell ref="F35:J38"/>
    <mergeCell ref="K35:K38"/>
    <mergeCell ref="L35:L38"/>
    <mergeCell ref="B43:B46"/>
    <mergeCell ref="C43:E46"/>
    <mergeCell ref="F43:J46"/>
    <mergeCell ref="K43:K46"/>
    <mergeCell ref="L43:L46"/>
  </mergeCells>
  <phoneticPr fontId="1"/>
  <printOptions horizontalCentered="1"/>
  <pageMargins left="0" right="0" top="0" bottom="0.74803149606299213" header="0.31496062992125984" footer="0.31496062992125984"/>
  <pageSetup paperSize="8" scale="60"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106"/>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77" t="s">
        <v>28</v>
      </c>
      <c r="C2" s="77"/>
      <c r="D2" s="77"/>
      <c r="E2" s="77"/>
      <c r="F2" s="77"/>
      <c r="G2" s="77"/>
      <c r="H2" s="77"/>
      <c r="I2" s="77"/>
      <c r="J2" s="117" t="str">
        <f>A①_営業部_入力!J2</f>
        <v>第4-２問</v>
      </c>
      <c r="K2" s="117"/>
      <c r="L2" s="117"/>
      <c r="M2" s="40" t="str">
        <f>A①_営業部_入力!M2</f>
        <v>部門別月次予算PL（その４-２）</v>
      </c>
      <c r="N2" s="40"/>
      <c r="O2" s="40"/>
      <c r="P2" s="40"/>
      <c r="Q2" s="40"/>
      <c r="R2" s="40"/>
      <c r="S2" s="40"/>
      <c r="T2" s="7"/>
    </row>
    <row r="3" spans="2:20" ht="31.5" x14ac:dyDescent="1.05">
      <c r="B3" s="8"/>
      <c r="C3" s="30" t="s">
        <v>35</v>
      </c>
      <c r="D3" s="8"/>
      <c r="E3" s="8"/>
      <c r="F3" s="8"/>
      <c r="G3" s="30" t="s">
        <v>157</v>
      </c>
      <c r="H3" s="8"/>
      <c r="I3" s="8"/>
      <c r="J3" s="41" t="s">
        <v>54</v>
      </c>
      <c r="K3" s="9"/>
      <c r="L3" s="9"/>
      <c r="M3" s="9"/>
      <c r="N3" s="9"/>
      <c r="O3" s="9"/>
      <c r="P3" s="9"/>
      <c r="Q3" s="9"/>
      <c r="R3" s="9"/>
      <c r="S3" s="9"/>
      <c r="T3" s="10"/>
    </row>
    <row r="4" spans="2:20" ht="22.5" x14ac:dyDescent="0.55000000000000004">
      <c r="B4" s="79" t="s">
        <v>0</v>
      </c>
      <c r="C4" s="80"/>
      <c r="D4" s="80"/>
      <c r="E4" s="80"/>
      <c r="F4" s="80"/>
      <c r="G4" s="80"/>
      <c r="H4" s="80"/>
      <c r="I4" s="80"/>
      <c r="J4" s="80"/>
      <c r="K4" s="80"/>
      <c r="L4" s="80"/>
      <c r="M4" s="80"/>
      <c r="N4" s="80"/>
      <c r="O4" s="80"/>
      <c r="P4" s="80"/>
      <c r="Q4" s="80"/>
      <c r="R4" s="80"/>
      <c r="S4" s="80"/>
      <c r="T4" s="81"/>
    </row>
    <row r="5" spans="2:20" ht="67.75" customHeight="1" x14ac:dyDescent="0.55000000000000004">
      <c r="B5" s="82" t="s">
        <v>56</v>
      </c>
      <c r="C5" s="83"/>
      <c r="D5" s="83"/>
      <c r="E5" s="83"/>
      <c r="F5" s="83"/>
      <c r="G5" s="83"/>
      <c r="H5" s="83"/>
      <c r="I5" s="83"/>
      <c r="J5" s="83"/>
      <c r="K5" s="83"/>
      <c r="L5" s="83"/>
      <c r="M5" s="83"/>
      <c r="N5" s="83"/>
      <c r="O5" s="83"/>
      <c r="P5" s="83"/>
      <c r="Q5" s="83"/>
      <c r="R5" s="83"/>
      <c r="S5" s="83"/>
      <c r="T5" s="84"/>
    </row>
    <row r="6" spans="2:20" ht="6" customHeight="1" x14ac:dyDescent="0.55000000000000004"/>
    <row r="7" spans="2:20" ht="28.5" x14ac:dyDescent="0.95">
      <c r="B7" s="12">
        <v>1</v>
      </c>
      <c r="C7" s="73" t="s">
        <v>52</v>
      </c>
      <c r="D7" s="74"/>
      <c r="E7" s="75"/>
      <c r="F7" s="11">
        <v>1</v>
      </c>
      <c r="G7" s="76" t="s">
        <v>24</v>
      </c>
      <c r="H7" s="76"/>
      <c r="I7" s="76"/>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2"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83"/>
      <c r="D9" s="83"/>
      <c r="E9" s="83"/>
      <c r="F9" s="83"/>
      <c r="G9" s="83"/>
      <c r="H9" s="83"/>
      <c r="I9" s="83"/>
      <c r="J9" s="83"/>
      <c r="K9" s="83"/>
      <c r="L9" s="83"/>
      <c r="M9" s="83"/>
      <c r="N9" s="83"/>
      <c r="O9" s="83"/>
      <c r="P9" s="83"/>
      <c r="Q9" s="83"/>
      <c r="R9" s="83"/>
      <c r="S9" s="83"/>
      <c r="T9" s="84"/>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82"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営業部の月次予算入力画面と購買部と管理部の月次入力画面及び各部門と全社の出力画面を完成させなさい。</v>
      </c>
      <c r="C11" s="83"/>
      <c r="D11" s="83"/>
      <c r="E11" s="83"/>
      <c r="F11" s="83"/>
      <c r="G11" s="83"/>
      <c r="H11" s="83"/>
      <c r="I11" s="83"/>
      <c r="J11" s="83"/>
      <c r="K11" s="83"/>
      <c r="L11" s="83"/>
      <c r="M11" s="83"/>
      <c r="N11" s="83"/>
      <c r="O11" s="83"/>
      <c r="P11" s="83"/>
      <c r="Q11" s="83"/>
      <c r="R11" s="83"/>
      <c r="S11" s="83"/>
      <c r="T11" s="84"/>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50"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5" t="s">
        <v>59</v>
      </c>
      <c r="E15" s="106"/>
      <c r="F15" s="47"/>
      <c r="G15" s="47" t="s">
        <v>72</v>
      </c>
      <c r="H15" s="47"/>
      <c r="I15" s="47"/>
      <c r="J15" s="47"/>
      <c r="K15" s="47"/>
      <c r="L15" s="47"/>
      <c r="M15" s="47"/>
      <c r="N15" s="47"/>
      <c r="O15" s="47"/>
      <c r="P15" s="47"/>
      <c r="Q15" s="47"/>
      <c r="R15" s="47"/>
      <c r="S15" s="47"/>
      <c r="T15" s="48"/>
    </row>
    <row r="16" spans="2:20" ht="19.75" customHeight="1" thickBot="1" x14ac:dyDescent="0.6">
      <c r="B16" s="46"/>
      <c r="C16" s="47"/>
      <c r="D16" s="105" t="s">
        <v>61</v>
      </c>
      <c r="E16" s="106"/>
      <c r="F16" s="47"/>
      <c r="G16" s="47" t="s">
        <v>96</v>
      </c>
      <c r="H16" s="47"/>
      <c r="I16" s="47"/>
      <c r="J16" s="47"/>
      <c r="K16" s="47"/>
      <c r="L16" s="47"/>
      <c r="M16" s="47"/>
      <c r="N16" s="47"/>
      <c r="O16" s="47"/>
      <c r="P16" s="47"/>
      <c r="Q16" s="47"/>
      <c r="R16" s="47"/>
      <c r="S16" s="47"/>
      <c r="T16" s="48"/>
    </row>
    <row r="17" spans="2:21" ht="19.75" customHeight="1" thickBot="1" x14ac:dyDescent="0.6">
      <c r="B17" s="46"/>
      <c r="C17" s="47"/>
      <c r="D17" s="95" t="s">
        <v>62</v>
      </c>
      <c r="E17" s="96"/>
      <c r="F17" s="47"/>
      <c r="G17" s="47" t="s">
        <v>96</v>
      </c>
      <c r="H17" s="47"/>
      <c r="I17" s="47"/>
      <c r="J17" s="47"/>
      <c r="K17" s="47"/>
      <c r="L17" s="47"/>
      <c r="M17" s="47"/>
      <c r="N17" s="47"/>
      <c r="O17" s="47"/>
      <c r="P17" s="47"/>
      <c r="Q17" s="47"/>
      <c r="R17" s="47"/>
      <c r="S17" s="47"/>
      <c r="T17" s="48"/>
    </row>
    <row r="18" spans="2:21" ht="19.75" customHeight="1" thickBot="1" x14ac:dyDescent="0.6">
      <c r="B18" s="46"/>
      <c r="C18" s="47"/>
      <c r="D18" s="47"/>
      <c r="E18" s="47"/>
      <c r="F18" s="47"/>
      <c r="G18" s="47"/>
      <c r="H18" s="47"/>
      <c r="I18" s="47"/>
      <c r="J18" s="47"/>
      <c r="K18" s="47"/>
      <c r="L18" s="47"/>
      <c r="M18" s="47"/>
      <c r="N18" s="47"/>
      <c r="O18" s="47"/>
      <c r="P18" s="47"/>
      <c r="Q18" s="47"/>
      <c r="R18" s="47"/>
      <c r="S18" s="47"/>
      <c r="T18" s="48"/>
    </row>
    <row r="19" spans="2:21" ht="19.75" customHeight="1" thickBot="1" x14ac:dyDescent="0.6">
      <c r="B19" s="95" t="s">
        <v>63</v>
      </c>
      <c r="C19" s="96"/>
      <c r="D19" s="47"/>
      <c r="E19" s="47"/>
      <c r="F19" s="47"/>
      <c r="G19" s="47"/>
      <c r="H19" s="47"/>
      <c r="I19" s="47"/>
      <c r="J19" s="47"/>
      <c r="K19" s="47"/>
      <c r="L19" s="47"/>
      <c r="M19" s="47"/>
      <c r="N19" s="47"/>
      <c r="O19" s="47"/>
      <c r="P19" s="47"/>
      <c r="Q19" s="47"/>
      <c r="R19" s="47"/>
      <c r="S19" s="47"/>
      <c r="T19" s="48"/>
    </row>
    <row r="20" spans="2:21" ht="19.75" customHeight="1" thickBot="1" x14ac:dyDescent="0.6">
      <c r="B20" s="105" t="s">
        <v>64</v>
      </c>
      <c r="C20" s="106"/>
      <c r="D20" s="105" t="s">
        <v>65</v>
      </c>
      <c r="E20" s="107"/>
      <c r="F20" s="107"/>
      <c r="G20" s="106"/>
      <c r="H20" s="95" t="s">
        <v>66</v>
      </c>
      <c r="I20" s="108"/>
      <c r="J20" s="108"/>
      <c r="K20" s="96"/>
      <c r="L20" s="105" t="s">
        <v>67</v>
      </c>
      <c r="M20" s="106"/>
      <c r="N20" s="95" t="s">
        <v>68</v>
      </c>
      <c r="O20" s="96"/>
      <c r="P20" s="95" t="s">
        <v>69</v>
      </c>
      <c r="Q20" s="96"/>
      <c r="R20" s="103" t="s">
        <v>70</v>
      </c>
      <c r="S20" s="104"/>
      <c r="T20" s="48"/>
    </row>
    <row r="21" spans="2:21" ht="19.75" customHeight="1" thickBot="1" x14ac:dyDescent="0.6">
      <c r="B21" s="46"/>
      <c r="C21" s="47"/>
      <c r="D21" s="47"/>
      <c r="E21" s="47"/>
      <c r="F21" s="47"/>
      <c r="G21" s="47"/>
      <c r="H21" s="47"/>
      <c r="I21" s="47"/>
      <c r="J21" s="47"/>
      <c r="K21" s="47"/>
      <c r="L21" s="47"/>
      <c r="M21" s="47"/>
      <c r="N21" s="47"/>
      <c r="O21" s="47"/>
      <c r="P21" s="47"/>
      <c r="Q21" s="47"/>
      <c r="R21" s="47"/>
      <c r="S21" s="47"/>
      <c r="T21" s="48"/>
    </row>
    <row r="22" spans="2:21" ht="29" thickBot="1" x14ac:dyDescent="0.6">
      <c r="B22" s="97" t="s">
        <v>172</v>
      </c>
      <c r="C22" s="98"/>
      <c r="D22" s="98"/>
      <c r="E22" s="98"/>
      <c r="F22" s="98"/>
      <c r="G22" s="98"/>
      <c r="H22" s="98"/>
      <c r="I22" s="98"/>
      <c r="J22" s="98"/>
      <c r="K22" s="98"/>
      <c r="L22" s="98"/>
      <c r="M22" s="98"/>
      <c r="N22" s="98"/>
      <c r="O22" s="98"/>
      <c r="P22" s="98"/>
      <c r="Q22" s="98"/>
      <c r="R22" s="98"/>
      <c r="S22" s="98"/>
      <c r="T22" s="99"/>
    </row>
    <row r="23" spans="2:21" ht="22.5" x14ac:dyDescent="0.55000000000000004">
      <c r="B23" s="38" t="s">
        <v>1</v>
      </c>
      <c r="C23" s="100" t="s">
        <v>2</v>
      </c>
      <c r="D23" s="101"/>
      <c r="E23" s="102"/>
      <c r="F23" s="100" t="s">
        <v>12</v>
      </c>
      <c r="G23" s="101"/>
      <c r="H23" s="101"/>
      <c r="I23" s="101"/>
      <c r="J23" s="102"/>
      <c r="K23" s="44" t="s">
        <v>3</v>
      </c>
      <c r="L23" s="44" t="s">
        <v>4</v>
      </c>
      <c r="M23" s="45" t="s">
        <v>5</v>
      </c>
      <c r="N23" s="45" t="s">
        <v>6</v>
      </c>
      <c r="O23" s="45" t="s">
        <v>7</v>
      </c>
      <c r="P23" s="45" t="s">
        <v>8</v>
      </c>
      <c r="Q23" s="45" t="s">
        <v>9</v>
      </c>
      <c r="R23" s="45" t="s">
        <v>10</v>
      </c>
      <c r="S23" s="45" t="s">
        <v>11</v>
      </c>
      <c r="T23" s="37"/>
    </row>
    <row r="24" spans="2:21" ht="22.5" x14ac:dyDescent="0.55000000000000004">
      <c r="B24" s="61" t="s">
        <v>146</v>
      </c>
      <c r="C24" s="66" t="s">
        <v>25</v>
      </c>
      <c r="D24" s="67"/>
      <c r="E24" s="68"/>
      <c r="F24" s="118" t="s">
        <v>164</v>
      </c>
      <c r="G24" s="67"/>
      <c r="H24" s="67"/>
      <c r="I24" s="67"/>
      <c r="J24" s="68"/>
      <c r="K24" s="61" t="s">
        <v>21</v>
      </c>
      <c r="L24" s="61" t="s">
        <v>22</v>
      </c>
      <c r="M24" s="39">
        <f>A①_営業部_入力!M32</f>
        <v>9500</v>
      </c>
      <c r="N24" s="39">
        <f>A①_営業部_入力!N32</f>
        <v>10450</v>
      </c>
      <c r="O24" s="39">
        <f>A①_営業部_入力!O32</f>
        <v>11495</v>
      </c>
      <c r="P24" s="39">
        <f>A①_営業部_入力!P32</f>
        <v>12635</v>
      </c>
      <c r="Q24" s="39">
        <f>A①_営業部_入力!Q32</f>
        <v>13870</v>
      </c>
      <c r="R24" s="39">
        <f>A①_営業部_入力!R32</f>
        <v>15200</v>
      </c>
      <c r="S24" s="2">
        <f>SUM(M24:R24)</f>
        <v>73150</v>
      </c>
      <c r="T24" s="33"/>
    </row>
    <row r="25" spans="2:21" ht="22.5" x14ac:dyDescent="0.55000000000000004">
      <c r="B25" s="61"/>
      <c r="C25" s="66"/>
      <c r="D25" s="67"/>
      <c r="E25" s="68"/>
      <c r="F25" s="66"/>
      <c r="G25" s="67"/>
      <c r="H25" s="67"/>
      <c r="I25" s="67"/>
      <c r="J25" s="68"/>
      <c r="K25" s="61"/>
      <c r="L25" s="61"/>
      <c r="M25" s="45" t="s">
        <v>13</v>
      </c>
      <c r="N25" s="45" t="s">
        <v>14</v>
      </c>
      <c r="O25" s="45" t="s">
        <v>15</v>
      </c>
      <c r="P25" s="45" t="s">
        <v>16</v>
      </c>
      <c r="Q25" s="45" t="s">
        <v>17</v>
      </c>
      <c r="R25" s="45" t="s">
        <v>18</v>
      </c>
      <c r="S25" s="45" t="s">
        <v>19</v>
      </c>
      <c r="T25" s="45" t="s">
        <v>20</v>
      </c>
      <c r="U25" s="3"/>
    </row>
    <row r="26" spans="2:21" ht="23" thickBot="1" x14ac:dyDescent="0.6">
      <c r="B26" s="119"/>
      <c r="C26" s="120"/>
      <c r="D26" s="121"/>
      <c r="E26" s="122"/>
      <c r="F26" s="120"/>
      <c r="G26" s="121"/>
      <c r="H26" s="121"/>
      <c r="I26" s="121"/>
      <c r="J26" s="122"/>
      <c r="K26" s="119"/>
      <c r="L26" s="119"/>
      <c r="M26" s="130">
        <f>A①_営業部_入力!M34</f>
        <v>16720</v>
      </c>
      <c r="N26" s="130">
        <f>A①_営業部_入力!N34</f>
        <v>18335</v>
      </c>
      <c r="O26" s="130">
        <f>A①_営業部_入力!O34</f>
        <v>20140</v>
      </c>
      <c r="P26" s="130">
        <f>A①_営業部_入力!P34</f>
        <v>22135</v>
      </c>
      <c r="Q26" s="130">
        <f>A①_営業部_入力!Q34</f>
        <v>24320</v>
      </c>
      <c r="R26" s="130">
        <f>A①_営業部_入力!R34</f>
        <v>26695</v>
      </c>
      <c r="S26" s="123">
        <f>SUM(M26:R26)</f>
        <v>128345</v>
      </c>
      <c r="T26" s="123">
        <f>S24+S26</f>
        <v>201495</v>
      </c>
      <c r="U26" s="4"/>
    </row>
    <row r="27" spans="2:21" ht="22.5" x14ac:dyDescent="0.55000000000000004">
      <c r="B27" s="124" t="s">
        <v>147</v>
      </c>
      <c r="C27" s="63" t="s">
        <v>174</v>
      </c>
      <c r="D27" s="64"/>
      <c r="E27" s="65"/>
      <c r="F27" s="72" t="s">
        <v>173</v>
      </c>
      <c r="G27" s="64"/>
      <c r="H27" s="64"/>
      <c r="I27" s="64"/>
      <c r="J27" s="65"/>
      <c r="K27" s="124" t="s">
        <v>21</v>
      </c>
      <c r="L27" s="124" t="s">
        <v>22</v>
      </c>
      <c r="M27" s="125" t="s">
        <v>5</v>
      </c>
      <c r="N27" s="125" t="s">
        <v>6</v>
      </c>
      <c r="O27" s="125" t="s">
        <v>7</v>
      </c>
      <c r="P27" s="125" t="s">
        <v>8</v>
      </c>
      <c r="Q27" s="125" t="s">
        <v>9</v>
      </c>
      <c r="R27" s="125" t="s">
        <v>10</v>
      </c>
      <c r="S27" s="125" t="s">
        <v>11</v>
      </c>
      <c r="T27" s="126"/>
      <c r="U27" s="4"/>
    </row>
    <row r="28" spans="2:21" ht="22.5" x14ac:dyDescent="0.55000000000000004">
      <c r="B28" s="61"/>
      <c r="C28" s="66"/>
      <c r="D28" s="67"/>
      <c r="E28" s="68"/>
      <c r="F28" s="66"/>
      <c r="G28" s="67"/>
      <c r="H28" s="67"/>
      <c r="I28" s="67"/>
      <c r="J28" s="68"/>
      <c r="K28" s="61"/>
      <c r="L28" s="61"/>
      <c r="M28" s="39">
        <f>A①_購買部_入力!M56</f>
        <v>17100</v>
      </c>
      <c r="N28" s="39">
        <f>A①_購買部_入力!N56</f>
        <v>17100</v>
      </c>
      <c r="O28" s="39">
        <f>A①_購買部_入力!O56</f>
        <v>17100</v>
      </c>
      <c r="P28" s="39">
        <f>A①_購買部_入力!P56</f>
        <v>17100</v>
      </c>
      <c r="Q28" s="39">
        <f>A①_購買部_入力!Q56</f>
        <v>17100</v>
      </c>
      <c r="R28" s="39">
        <f>A①_購買部_入力!R56</f>
        <v>17100</v>
      </c>
      <c r="S28" s="2">
        <f>SUM(M28:R28)</f>
        <v>102600</v>
      </c>
      <c r="T28" s="33"/>
      <c r="U28" s="4"/>
    </row>
    <row r="29" spans="2:21" ht="22.5" x14ac:dyDescent="0.55000000000000004">
      <c r="B29" s="61"/>
      <c r="C29" s="66"/>
      <c r="D29" s="67"/>
      <c r="E29" s="68"/>
      <c r="F29" s="66"/>
      <c r="G29" s="67"/>
      <c r="H29" s="67"/>
      <c r="I29" s="67"/>
      <c r="J29" s="68"/>
      <c r="K29" s="61"/>
      <c r="L29" s="61"/>
      <c r="M29" s="45" t="s">
        <v>13</v>
      </c>
      <c r="N29" s="45" t="s">
        <v>14</v>
      </c>
      <c r="O29" s="45" t="s">
        <v>15</v>
      </c>
      <c r="P29" s="45" t="s">
        <v>16</v>
      </c>
      <c r="Q29" s="45" t="s">
        <v>17</v>
      </c>
      <c r="R29" s="45" t="s">
        <v>18</v>
      </c>
      <c r="S29" s="45" t="s">
        <v>19</v>
      </c>
      <c r="T29" s="45" t="s">
        <v>20</v>
      </c>
      <c r="U29" s="4"/>
    </row>
    <row r="30" spans="2:21" ht="23" thickBot="1" x14ac:dyDescent="0.6">
      <c r="B30" s="119"/>
      <c r="C30" s="120"/>
      <c r="D30" s="121"/>
      <c r="E30" s="122"/>
      <c r="F30" s="120"/>
      <c r="G30" s="121"/>
      <c r="H30" s="121"/>
      <c r="I30" s="121"/>
      <c r="J30" s="122"/>
      <c r="K30" s="119"/>
      <c r="L30" s="119"/>
      <c r="M30" s="130">
        <f>A①_購買部_入力!M58</f>
        <v>17100</v>
      </c>
      <c r="N30" s="130">
        <f>A①_購買部_入力!N58</f>
        <v>17100</v>
      </c>
      <c r="O30" s="130">
        <f>A①_購買部_入力!O58</f>
        <v>17100</v>
      </c>
      <c r="P30" s="130">
        <f>A①_購買部_入力!P58</f>
        <v>17100</v>
      </c>
      <c r="Q30" s="130">
        <f>A①_購買部_入力!Q58</f>
        <v>17100</v>
      </c>
      <c r="R30" s="130">
        <f>A①_購買部_入力!R58</f>
        <v>17100</v>
      </c>
      <c r="S30" s="123">
        <f>SUM(M30:R30)</f>
        <v>102600</v>
      </c>
      <c r="T30" s="123">
        <f>S28+S30</f>
        <v>205200</v>
      </c>
      <c r="U30" s="4"/>
    </row>
    <row r="31" spans="2:21" ht="21.65" customHeight="1" x14ac:dyDescent="0.55000000000000004">
      <c r="B31" s="61" t="s">
        <v>147</v>
      </c>
      <c r="C31" s="66" t="s">
        <v>175</v>
      </c>
      <c r="D31" s="67"/>
      <c r="E31" s="68"/>
      <c r="F31" s="118" t="s">
        <v>173</v>
      </c>
      <c r="G31" s="67"/>
      <c r="H31" s="67"/>
      <c r="I31" s="67"/>
      <c r="J31" s="68"/>
      <c r="K31" s="61" t="s">
        <v>21</v>
      </c>
      <c r="L31" s="61" t="s">
        <v>22</v>
      </c>
      <c r="M31" s="51" t="s">
        <v>5</v>
      </c>
      <c r="N31" s="51" t="s">
        <v>6</v>
      </c>
      <c r="O31" s="51" t="s">
        <v>7</v>
      </c>
      <c r="P31" s="51" t="s">
        <v>8</v>
      </c>
      <c r="Q31" s="51" t="s">
        <v>9</v>
      </c>
      <c r="R31" s="51" t="s">
        <v>10</v>
      </c>
      <c r="S31" s="51" t="s">
        <v>11</v>
      </c>
      <c r="T31" s="33"/>
      <c r="U31" s="4"/>
    </row>
    <row r="32" spans="2:21" ht="22.5" x14ac:dyDescent="0.55000000000000004">
      <c r="B32" s="61"/>
      <c r="C32" s="66"/>
      <c r="D32" s="67"/>
      <c r="E32" s="68"/>
      <c r="F32" s="66"/>
      <c r="G32" s="67"/>
      <c r="H32" s="67"/>
      <c r="I32" s="67"/>
      <c r="J32" s="68"/>
      <c r="K32" s="61"/>
      <c r="L32" s="61"/>
      <c r="M32" s="39">
        <f>A①_購買部_入力!M60</f>
        <v>11400</v>
      </c>
      <c r="N32" s="39">
        <f>A①_購買部_入力!N60</f>
        <v>10830</v>
      </c>
      <c r="O32" s="39">
        <f>A①_購買部_入力!O60</f>
        <v>10203</v>
      </c>
      <c r="P32" s="39">
        <f>A①_購買部_入力!P60</f>
        <v>9519</v>
      </c>
      <c r="Q32" s="39">
        <f>A①_購買部_入力!Q60</f>
        <v>8778</v>
      </c>
      <c r="R32" s="39">
        <f>A①_購買部_入力!R60</f>
        <v>7980</v>
      </c>
      <c r="S32" s="2">
        <f>SUM(M32:R32)</f>
        <v>58710</v>
      </c>
      <c r="T32" s="33"/>
      <c r="U32" s="4"/>
    </row>
    <row r="33" spans="2:21" ht="22.5" x14ac:dyDescent="0.55000000000000004">
      <c r="B33" s="61"/>
      <c r="C33" s="66"/>
      <c r="D33" s="67"/>
      <c r="E33" s="68"/>
      <c r="F33" s="66"/>
      <c r="G33" s="67"/>
      <c r="H33" s="67"/>
      <c r="I33" s="67"/>
      <c r="J33" s="68"/>
      <c r="K33" s="61"/>
      <c r="L33" s="61"/>
      <c r="M33" s="45" t="s">
        <v>13</v>
      </c>
      <c r="N33" s="45" t="s">
        <v>14</v>
      </c>
      <c r="O33" s="45" t="s">
        <v>15</v>
      </c>
      <c r="P33" s="45" t="s">
        <v>16</v>
      </c>
      <c r="Q33" s="45" t="s">
        <v>17</v>
      </c>
      <c r="R33" s="45" t="s">
        <v>18</v>
      </c>
      <c r="S33" s="45" t="s">
        <v>19</v>
      </c>
      <c r="T33" s="45" t="s">
        <v>20</v>
      </c>
      <c r="U33" s="4"/>
    </row>
    <row r="34" spans="2:21" ht="23" thickBot="1" x14ac:dyDescent="0.6">
      <c r="B34" s="62"/>
      <c r="C34" s="69"/>
      <c r="D34" s="70"/>
      <c r="E34" s="71"/>
      <c r="F34" s="69"/>
      <c r="G34" s="70"/>
      <c r="H34" s="70"/>
      <c r="I34" s="70"/>
      <c r="J34" s="71"/>
      <c r="K34" s="62"/>
      <c r="L34" s="62"/>
      <c r="M34" s="39">
        <f>A①_購買部_入力!M62</f>
        <v>7068</v>
      </c>
      <c r="N34" s="39">
        <f>A①_購買部_入力!N62</f>
        <v>6099</v>
      </c>
      <c r="O34" s="39">
        <f>A①_購買部_入力!O62</f>
        <v>5016</v>
      </c>
      <c r="P34" s="39">
        <f>A①_購買部_入力!P62</f>
        <v>3819</v>
      </c>
      <c r="Q34" s="39">
        <f>A①_購買部_入力!Q62</f>
        <v>2508</v>
      </c>
      <c r="R34" s="39">
        <f>A①_購買部_入力!R62</f>
        <v>1083</v>
      </c>
      <c r="S34" s="2">
        <f>SUM(M34:R34)</f>
        <v>25593</v>
      </c>
      <c r="T34" s="2">
        <f>S32+S34</f>
        <v>84303</v>
      </c>
      <c r="U34" s="4"/>
    </row>
    <row r="35" spans="2:21" ht="21.65" customHeight="1" x14ac:dyDescent="0.55000000000000004">
      <c r="B35" s="60" t="s">
        <v>147</v>
      </c>
      <c r="C35" s="63" t="s">
        <v>161</v>
      </c>
      <c r="D35" s="64"/>
      <c r="E35" s="65"/>
      <c r="F35" s="72" t="s">
        <v>173</v>
      </c>
      <c r="G35" s="64"/>
      <c r="H35" s="64"/>
      <c r="I35" s="64"/>
      <c r="J35" s="65"/>
      <c r="K35" s="60" t="s">
        <v>21</v>
      </c>
      <c r="L35" s="60" t="s">
        <v>22</v>
      </c>
      <c r="M35" s="45" t="s">
        <v>5</v>
      </c>
      <c r="N35" s="45" t="s">
        <v>6</v>
      </c>
      <c r="O35" s="45" t="s">
        <v>7</v>
      </c>
      <c r="P35" s="45" t="s">
        <v>8</v>
      </c>
      <c r="Q35" s="45" t="s">
        <v>9</v>
      </c>
      <c r="R35" s="45" t="s">
        <v>10</v>
      </c>
      <c r="S35" s="45" t="s">
        <v>11</v>
      </c>
      <c r="T35" s="37"/>
      <c r="U35" s="4"/>
    </row>
    <row r="36" spans="2:21" ht="22.5" x14ac:dyDescent="0.55000000000000004">
      <c r="B36" s="61"/>
      <c r="C36" s="66"/>
      <c r="D36" s="67"/>
      <c r="E36" s="68"/>
      <c r="F36" s="66"/>
      <c r="G36" s="67"/>
      <c r="H36" s="67"/>
      <c r="I36" s="67"/>
      <c r="J36" s="68"/>
      <c r="K36" s="61"/>
      <c r="L36" s="61"/>
      <c r="M36" s="39">
        <f>M28-M32</f>
        <v>5700</v>
      </c>
      <c r="N36" s="39">
        <f t="shared" ref="N36:R38" si="0">N28-N32</f>
        <v>6270</v>
      </c>
      <c r="O36" s="39">
        <f t="shared" si="0"/>
        <v>6897</v>
      </c>
      <c r="P36" s="39">
        <f t="shared" si="0"/>
        <v>7581</v>
      </c>
      <c r="Q36" s="39">
        <f t="shared" si="0"/>
        <v>8322</v>
      </c>
      <c r="R36" s="39">
        <f t="shared" si="0"/>
        <v>9120</v>
      </c>
      <c r="S36" s="2">
        <f>SUM(M36:R36)</f>
        <v>43890</v>
      </c>
      <c r="T36" s="33"/>
      <c r="U36" s="4"/>
    </row>
    <row r="37" spans="2:21" ht="22.5" x14ac:dyDescent="0.55000000000000004">
      <c r="B37" s="61"/>
      <c r="C37" s="66"/>
      <c r="D37" s="67"/>
      <c r="E37" s="68"/>
      <c r="F37" s="66"/>
      <c r="G37" s="67"/>
      <c r="H37" s="67"/>
      <c r="I37" s="67"/>
      <c r="J37" s="68"/>
      <c r="K37" s="61"/>
      <c r="L37" s="61"/>
      <c r="M37" s="45" t="s">
        <v>13</v>
      </c>
      <c r="N37" s="45" t="s">
        <v>14</v>
      </c>
      <c r="O37" s="45" t="s">
        <v>15</v>
      </c>
      <c r="P37" s="45" t="s">
        <v>16</v>
      </c>
      <c r="Q37" s="45" t="s">
        <v>17</v>
      </c>
      <c r="R37" s="45" t="s">
        <v>18</v>
      </c>
      <c r="S37" s="45" t="s">
        <v>19</v>
      </c>
      <c r="T37" s="45" t="s">
        <v>20</v>
      </c>
      <c r="U37" s="4"/>
    </row>
    <row r="38" spans="2:21" ht="23" thickBot="1" x14ac:dyDescent="0.6">
      <c r="B38" s="119"/>
      <c r="C38" s="120"/>
      <c r="D38" s="121"/>
      <c r="E38" s="122"/>
      <c r="F38" s="120"/>
      <c r="G38" s="121"/>
      <c r="H38" s="121"/>
      <c r="I38" s="121"/>
      <c r="J38" s="122"/>
      <c r="K38" s="119"/>
      <c r="L38" s="119"/>
      <c r="M38" s="130">
        <f>M30-M34</f>
        <v>10032</v>
      </c>
      <c r="N38" s="130">
        <f t="shared" si="0"/>
        <v>11001</v>
      </c>
      <c r="O38" s="130">
        <f t="shared" si="0"/>
        <v>12084</v>
      </c>
      <c r="P38" s="130">
        <f t="shared" si="0"/>
        <v>13281</v>
      </c>
      <c r="Q38" s="130">
        <f t="shared" si="0"/>
        <v>14592</v>
      </c>
      <c r="R38" s="130">
        <f t="shared" si="0"/>
        <v>16017</v>
      </c>
      <c r="S38" s="123">
        <f>SUM(M38:R38)</f>
        <v>77007</v>
      </c>
      <c r="T38" s="123">
        <f>S36+S38</f>
        <v>120897</v>
      </c>
      <c r="U38" s="4"/>
    </row>
    <row r="39" spans="2:21" ht="21.65" customHeight="1" x14ac:dyDescent="0.55000000000000004">
      <c r="B39" s="124" t="s">
        <v>40</v>
      </c>
      <c r="C39" s="63" t="s">
        <v>79</v>
      </c>
      <c r="D39" s="64"/>
      <c r="E39" s="65"/>
      <c r="F39" s="72" t="s">
        <v>165</v>
      </c>
      <c r="G39" s="64"/>
      <c r="H39" s="64"/>
      <c r="I39" s="64"/>
      <c r="J39" s="65"/>
      <c r="K39" s="124" t="s">
        <v>21</v>
      </c>
      <c r="L39" s="124" t="s">
        <v>22</v>
      </c>
      <c r="M39" s="125" t="s">
        <v>5</v>
      </c>
      <c r="N39" s="125" t="s">
        <v>6</v>
      </c>
      <c r="O39" s="125" t="s">
        <v>7</v>
      </c>
      <c r="P39" s="125" t="s">
        <v>8</v>
      </c>
      <c r="Q39" s="125" t="s">
        <v>9</v>
      </c>
      <c r="R39" s="125" t="s">
        <v>10</v>
      </c>
      <c r="S39" s="125" t="s">
        <v>11</v>
      </c>
      <c r="T39" s="126"/>
      <c r="U39" s="4"/>
    </row>
    <row r="40" spans="2:21" ht="22.5" x14ac:dyDescent="0.55000000000000004">
      <c r="B40" s="61"/>
      <c r="C40" s="66"/>
      <c r="D40" s="67"/>
      <c r="E40" s="68"/>
      <c r="F40" s="66"/>
      <c r="G40" s="67"/>
      <c r="H40" s="67"/>
      <c r="I40" s="67"/>
      <c r="J40" s="68"/>
      <c r="K40" s="61"/>
      <c r="L40" s="61"/>
      <c r="M40" s="39">
        <f>A①_営業部_入力!M48</f>
        <v>950</v>
      </c>
      <c r="N40" s="39">
        <f>A①_営業部_入力!N48</f>
        <v>1045</v>
      </c>
      <c r="O40" s="39">
        <f>A①_営業部_入力!O48</f>
        <v>1150</v>
      </c>
      <c r="P40" s="39">
        <f>A①_営業部_入力!P48</f>
        <v>1264</v>
      </c>
      <c r="Q40" s="39">
        <f>A①_営業部_入力!Q48</f>
        <v>1387</v>
      </c>
      <c r="R40" s="39">
        <f>A①_営業部_入力!R48</f>
        <v>1520</v>
      </c>
      <c r="S40" s="2">
        <f>SUM(M40:R40)</f>
        <v>7316</v>
      </c>
      <c r="T40" s="33"/>
      <c r="U40" s="4"/>
    </row>
    <row r="41" spans="2:21" ht="22.5" x14ac:dyDescent="0.55000000000000004">
      <c r="B41" s="61"/>
      <c r="C41" s="66"/>
      <c r="D41" s="67"/>
      <c r="E41" s="68"/>
      <c r="F41" s="66"/>
      <c r="G41" s="67"/>
      <c r="H41" s="67"/>
      <c r="I41" s="67"/>
      <c r="J41" s="68"/>
      <c r="K41" s="61"/>
      <c r="L41" s="61"/>
      <c r="M41" s="45" t="s">
        <v>13</v>
      </c>
      <c r="N41" s="45" t="s">
        <v>14</v>
      </c>
      <c r="O41" s="45" t="s">
        <v>15</v>
      </c>
      <c r="P41" s="45" t="s">
        <v>16</v>
      </c>
      <c r="Q41" s="45" t="s">
        <v>17</v>
      </c>
      <c r="R41" s="45" t="s">
        <v>18</v>
      </c>
      <c r="S41" s="45" t="s">
        <v>19</v>
      </c>
      <c r="T41" s="45" t="s">
        <v>20</v>
      </c>
      <c r="U41" s="4"/>
    </row>
    <row r="42" spans="2:21" ht="23" thickBot="1" x14ac:dyDescent="0.6">
      <c r="B42" s="119"/>
      <c r="C42" s="120"/>
      <c r="D42" s="121"/>
      <c r="E42" s="122"/>
      <c r="F42" s="120"/>
      <c r="G42" s="121"/>
      <c r="H42" s="121"/>
      <c r="I42" s="121"/>
      <c r="J42" s="122"/>
      <c r="K42" s="119"/>
      <c r="L42" s="119"/>
      <c r="M42" s="130">
        <f>A①_営業部_入力!M50</f>
        <v>1672</v>
      </c>
      <c r="N42" s="130">
        <f>A①_営業部_入力!N50</f>
        <v>1834</v>
      </c>
      <c r="O42" s="130">
        <f>A①_営業部_入力!O50</f>
        <v>2014</v>
      </c>
      <c r="P42" s="130">
        <f>A①_営業部_入力!P50</f>
        <v>2214</v>
      </c>
      <c r="Q42" s="130">
        <f>A①_営業部_入力!Q50</f>
        <v>2432</v>
      </c>
      <c r="R42" s="130">
        <f>A①_営業部_入力!R50</f>
        <v>2670</v>
      </c>
      <c r="S42" s="123">
        <f>SUM(M42:R42)</f>
        <v>12836</v>
      </c>
      <c r="T42" s="123">
        <f>S40+S42</f>
        <v>20152</v>
      </c>
      <c r="U42" s="4"/>
    </row>
    <row r="43" spans="2:21" ht="22.5" x14ac:dyDescent="0.55000000000000004">
      <c r="B43" s="124" t="s">
        <v>45</v>
      </c>
      <c r="C43" s="63" t="s">
        <v>81</v>
      </c>
      <c r="D43" s="64"/>
      <c r="E43" s="65"/>
      <c r="F43" s="72" t="s">
        <v>148</v>
      </c>
      <c r="G43" s="64"/>
      <c r="H43" s="64"/>
      <c r="I43" s="64"/>
      <c r="J43" s="65"/>
      <c r="K43" s="124" t="s">
        <v>21</v>
      </c>
      <c r="L43" s="124" t="s">
        <v>22</v>
      </c>
      <c r="M43" s="125" t="s">
        <v>5</v>
      </c>
      <c r="N43" s="125" t="s">
        <v>6</v>
      </c>
      <c r="O43" s="125" t="s">
        <v>7</v>
      </c>
      <c r="P43" s="125" t="s">
        <v>8</v>
      </c>
      <c r="Q43" s="125" t="s">
        <v>9</v>
      </c>
      <c r="R43" s="125" t="s">
        <v>10</v>
      </c>
      <c r="S43" s="125" t="s">
        <v>11</v>
      </c>
      <c r="T43" s="126"/>
      <c r="U43" s="4"/>
    </row>
    <row r="44" spans="2:21" ht="22.5" x14ac:dyDescent="0.55000000000000004">
      <c r="B44" s="61"/>
      <c r="C44" s="66"/>
      <c r="D44" s="67"/>
      <c r="E44" s="68"/>
      <c r="F44" s="66"/>
      <c r="G44" s="67"/>
      <c r="H44" s="67"/>
      <c r="I44" s="67"/>
      <c r="J44" s="68"/>
      <c r="K44" s="61"/>
      <c r="L44" s="61"/>
      <c r="M44" s="2">
        <f t="shared" ref="M44:R44" si="1">M36+M40</f>
        <v>6650</v>
      </c>
      <c r="N44" s="2">
        <f t="shared" si="1"/>
        <v>7315</v>
      </c>
      <c r="O44" s="2">
        <f t="shared" si="1"/>
        <v>8047</v>
      </c>
      <c r="P44" s="2">
        <f t="shared" si="1"/>
        <v>8845</v>
      </c>
      <c r="Q44" s="2">
        <f t="shared" si="1"/>
        <v>9709</v>
      </c>
      <c r="R44" s="2">
        <f t="shared" si="1"/>
        <v>10640</v>
      </c>
      <c r="S44" s="2">
        <f>SUM(M44:R44)</f>
        <v>51206</v>
      </c>
      <c r="T44" s="33"/>
      <c r="U44" s="4"/>
    </row>
    <row r="45" spans="2:21" ht="22.5" x14ac:dyDescent="0.55000000000000004">
      <c r="B45" s="61"/>
      <c r="C45" s="66"/>
      <c r="D45" s="67"/>
      <c r="E45" s="68"/>
      <c r="F45" s="66"/>
      <c r="G45" s="67"/>
      <c r="H45" s="67"/>
      <c r="I45" s="67"/>
      <c r="J45" s="68"/>
      <c r="K45" s="61"/>
      <c r="L45" s="61"/>
      <c r="M45" s="45" t="s">
        <v>13</v>
      </c>
      <c r="N45" s="45" t="s">
        <v>14</v>
      </c>
      <c r="O45" s="45" t="s">
        <v>15</v>
      </c>
      <c r="P45" s="45" t="s">
        <v>16</v>
      </c>
      <c r="Q45" s="45" t="s">
        <v>17</v>
      </c>
      <c r="R45" s="45" t="s">
        <v>18</v>
      </c>
      <c r="S45" s="45" t="s">
        <v>19</v>
      </c>
      <c r="T45" s="45" t="s">
        <v>20</v>
      </c>
      <c r="U45" s="4"/>
    </row>
    <row r="46" spans="2:21" ht="23" thickBot="1" x14ac:dyDescent="0.6">
      <c r="B46" s="119"/>
      <c r="C46" s="120"/>
      <c r="D46" s="121"/>
      <c r="E46" s="122"/>
      <c r="F46" s="120"/>
      <c r="G46" s="121"/>
      <c r="H46" s="121"/>
      <c r="I46" s="121"/>
      <c r="J46" s="122"/>
      <c r="K46" s="119"/>
      <c r="L46" s="119"/>
      <c r="M46" s="123">
        <f t="shared" ref="M46:R46" si="2">M38+M42</f>
        <v>11704</v>
      </c>
      <c r="N46" s="123">
        <f t="shared" si="2"/>
        <v>12835</v>
      </c>
      <c r="O46" s="123">
        <f t="shared" si="2"/>
        <v>14098</v>
      </c>
      <c r="P46" s="123">
        <f t="shared" si="2"/>
        <v>15495</v>
      </c>
      <c r="Q46" s="123">
        <f t="shared" si="2"/>
        <v>17024</v>
      </c>
      <c r="R46" s="123">
        <f t="shared" si="2"/>
        <v>18687</v>
      </c>
      <c r="S46" s="123">
        <f>SUM(M46:R46)</f>
        <v>89843</v>
      </c>
      <c r="T46" s="123">
        <f>S44+S46</f>
        <v>141049</v>
      </c>
      <c r="U46" s="4"/>
    </row>
    <row r="47" spans="2:21" ht="22.5" x14ac:dyDescent="0.55000000000000004">
      <c r="B47" s="124" t="s">
        <v>46</v>
      </c>
      <c r="C47" s="63" t="s">
        <v>84</v>
      </c>
      <c r="D47" s="64"/>
      <c r="E47" s="65"/>
      <c r="F47" s="72" t="s">
        <v>149</v>
      </c>
      <c r="G47" s="64"/>
      <c r="H47" s="64"/>
      <c r="I47" s="64"/>
      <c r="J47" s="65"/>
      <c r="K47" s="124" t="s">
        <v>21</v>
      </c>
      <c r="L47" s="124" t="s">
        <v>22</v>
      </c>
      <c r="M47" s="125" t="s">
        <v>5</v>
      </c>
      <c r="N47" s="125" t="s">
        <v>6</v>
      </c>
      <c r="O47" s="125" t="s">
        <v>7</v>
      </c>
      <c r="P47" s="125" t="s">
        <v>8</v>
      </c>
      <c r="Q47" s="125" t="s">
        <v>9</v>
      </c>
      <c r="R47" s="125" t="s">
        <v>10</v>
      </c>
      <c r="S47" s="125" t="s">
        <v>11</v>
      </c>
      <c r="T47" s="126"/>
      <c r="U47" s="4"/>
    </row>
    <row r="48" spans="2:21" ht="22.5" x14ac:dyDescent="0.55000000000000004">
      <c r="B48" s="61"/>
      <c r="C48" s="66"/>
      <c r="D48" s="67"/>
      <c r="E48" s="68"/>
      <c r="F48" s="66"/>
      <c r="G48" s="67"/>
      <c r="H48" s="67"/>
      <c r="I48" s="67"/>
      <c r="J48" s="68"/>
      <c r="K48" s="61"/>
      <c r="L48" s="61"/>
      <c r="M48" s="2">
        <f t="shared" ref="M48:R48" si="3">M24-M44</f>
        <v>2850</v>
      </c>
      <c r="N48" s="2">
        <f t="shared" si="3"/>
        <v>3135</v>
      </c>
      <c r="O48" s="2">
        <f t="shared" si="3"/>
        <v>3448</v>
      </c>
      <c r="P48" s="2">
        <f t="shared" si="3"/>
        <v>3790</v>
      </c>
      <c r="Q48" s="2">
        <f t="shared" si="3"/>
        <v>4161</v>
      </c>
      <c r="R48" s="2">
        <f t="shared" si="3"/>
        <v>4560</v>
      </c>
      <c r="S48" s="2">
        <f>SUM(M48:R48)</f>
        <v>21944</v>
      </c>
      <c r="T48" s="33"/>
      <c r="U48" s="4"/>
    </row>
    <row r="49" spans="2:21" ht="22.5" x14ac:dyDescent="0.55000000000000004">
      <c r="B49" s="61"/>
      <c r="C49" s="66"/>
      <c r="D49" s="67"/>
      <c r="E49" s="68"/>
      <c r="F49" s="66"/>
      <c r="G49" s="67"/>
      <c r="H49" s="67"/>
      <c r="I49" s="67"/>
      <c r="J49" s="68"/>
      <c r="K49" s="61"/>
      <c r="L49" s="61"/>
      <c r="M49" s="45" t="s">
        <v>13</v>
      </c>
      <c r="N49" s="45" t="s">
        <v>14</v>
      </c>
      <c r="O49" s="45" t="s">
        <v>15</v>
      </c>
      <c r="P49" s="45" t="s">
        <v>16</v>
      </c>
      <c r="Q49" s="45" t="s">
        <v>17</v>
      </c>
      <c r="R49" s="45" t="s">
        <v>18</v>
      </c>
      <c r="S49" s="45" t="s">
        <v>19</v>
      </c>
      <c r="T49" s="45" t="s">
        <v>20</v>
      </c>
      <c r="U49" s="4"/>
    </row>
    <row r="50" spans="2:21" ht="23" thickBot="1" x14ac:dyDescent="0.6">
      <c r="B50" s="119"/>
      <c r="C50" s="120"/>
      <c r="D50" s="121"/>
      <c r="E50" s="122"/>
      <c r="F50" s="120"/>
      <c r="G50" s="121"/>
      <c r="H50" s="121"/>
      <c r="I50" s="121"/>
      <c r="J50" s="122"/>
      <c r="K50" s="119"/>
      <c r="L50" s="119"/>
      <c r="M50" s="123">
        <f t="shared" ref="M50:R50" si="4">M26-M46</f>
        <v>5016</v>
      </c>
      <c r="N50" s="123">
        <f t="shared" si="4"/>
        <v>5500</v>
      </c>
      <c r="O50" s="123">
        <f t="shared" si="4"/>
        <v>6042</v>
      </c>
      <c r="P50" s="123">
        <f t="shared" si="4"/>
        <v>6640</v>
      </c>
      <c r="Q50" s="123">
        <f t="shared" si="4"/>
        <v>7296</v>
      </c>
      <c r="R50" s="123">
        <f t="shared" si="4"/>
        <v>8008</v>
      </c>
      <c r="S50" s="123">
        <f>SUM(M50:R50)</f>
        <v>38502</v>
      </c>
      <c r="T50" s="123">
        <f>S48+S50</f>
        <v>60446</v>
      </c>
      <c r="U50" s="4"/>
    </row>
    <row r="51" spans="2:21" ht="21.65" customHeight="1" x14ac:dyDescent="0.55000000000000004">
      <c r="B51" s="124" t="s">
        <v>47</v>
      </c>
      <c r="C51" s="63" t="s">
        <v>86</v>
      </c>
      <c r="D51" s="64"/>
      <c r="E51" s="65"/>
      <c r="F51" s="72" t="s">
        <v>150</v>
      </c>
      <c r="G51" s="64"/>
      <c r="H51" s="64"/>
      <c r="I51" s="64"/>
      <c r="J51" s="65"/>
      <c r="K51" s="124"/>
      <c r="L51" s="124" t="s">
        <v>75</v>
      </c>
      <c r="M51" s="125" t="s">
        <v>5</v>
      </c>
      <c r="N51" s="125" t="s">
        <v>6</v>
      </c>
      <c r="O51" s="125" t="s">
        <v>7</v>
      </c>
      <c r="P51" s="125" t="s">
        <v>8</v>
      </c>
      <c r="Q51" s="125" t="s">
        <v>9</v>
      </c>
      <c r="R51" s="125" t="s">
        <v>10</v>
      </c>
      <c r="S51" s="125" t="s">
        <v>11</v>
      </c>
      <c r="T51" s="126"/>
      <c r="U51" s="4"/>
    </row>
    <row r="52" spans="2:21" ht="22.5" x14ac:dyDescent="0.55000000000000004">
      <c r="B52" s="61"/>
      <c r="C52" s="66"/>
      <c r="D52" s="67"/>
      <c r="E52" s="68"/>
      <c r="F52" s="66"/>
      <c r="G52" s="67"/>
      <c r="H52" s="67"/>
      <c r="I52" s="67"/>
      <c r="J52" s="68"/>
      <c r="K52" s="61"/>
      <c r="L52" s="61"/>
      <c r="M52" s="49">
        <f>ROUND(M48/M$24*100,0)</f>
        <v>30</v>
      </c>
      <c r="N52" s="49">
        <f t="shared" ref="N52:S52" si="5">ROUND(N48/N$24*100,0)</f>
        <v>30</v>
      </c>
      <c r="O52" s="49">
        <f t="shared" si="5"/>
        <v>30</v>
      </c>
      <c r="P52" s="49">
        <f t="shared" si="5"/>
        <v>30</v>
      </c>
      <c r="Q52" s="49">
        <f t="shared" si="5"/>
        <v>30</v>
      </c>
      <c r="R52" s="49">
        <f t="shared" si="5"/>
        <v>30</v>
      </c>
      <c r="S52" s="49">
        <f t="shared" si="5"/>
        <v>30</v>
      </c>
      <c r="T52" s="33"/>
      <c r="U52" s="4"/>
    </row>
    <row r="53" spans="2:21" ht="22.5" x14ac:dyDescent="0.55000000000000004">
      <c r="B53" s="61"/>
      <c r="C53" s="66"/>
      <c r="D53" s="67"/>
      <c r="E53" s="68"/>
      <c r="F53" s="66"/>
      <c r="G53" s="67"/>
      <c r="H53" s="67"/>
      <c r="I53" s="67"/>
      <c r="J53" s="68"/>
      <c r="K53" s="61"/>
      <c r="L53" s="61"/>
      <c r="M53" s="45" t="s">
        <v>13</v>
      </c>
      <c r="N53" s="45" t="s">
        <v>14</v>
      </c>
      <c r="O53" s="45" t="s">
        <v>15</v>
      </c>
      <c r="P53" s="45" t="s">
        <v>16</v>
      </c>
      <c r="Q53" s="45" t="s">
        <v>17</v>
      </c>
      <c r="R53" s="45" t="s">
        <v>18</v>
      </c>
      <c r="S53" s="45" t="s">
        <v>19</v>
      </c>
      <c r="T53" s="45" t="s">
        <v>20</v>
      </c>
      <c r="U53" s="4"/>
    </row>
    <row r="54" spans="2:21" ht="23" thickBot="1" x14ac:dyDescent="0.6">
      <c r="B54" s="119"/>
      <c r="C54" s="120"/>
      <c r="D54" s="121"/>
      <c r="E54" s="122"/>
      <c r="F54" s="120"/>
      <c r="G54" s="121"/>
      <c r="H54" s="121"/>
      <c r="I54" s="121"/>
      <c r="J54" s="122"/>
      <c r="K54" s="119"/>
      <c r="L54" s="119"/>
      <c r="M54" s="131">
        <f>ROUND(M50/M$26*100,0)</f>
        <v>30</v>
      </c>
      <c r="N54" s="131">
        <f t="shared" ref="N54:T54" si="6">ROUND(N50/N$26*100,0)</f>
        <v>30</v>
      </c>
      <c r="O54" s="131">
        <f t="shared" si="6"/>
        <v>30</v>
      </c>
      <c r="P54" s="131">
        <f t="shared" si="6"/>
        <v>30</v>
      </c>
      <c r="Q54" s="131">
        <f t="shared" si="6"/>
        <v>30</v>
      </c>
      <c r="R54" s="131">
        <f t="shared" si="6"/>
        <v>30</v>
      </c>
      <c r="S54" s="131">
        <f t="shared" si="6"/>
        <v>30</v>
      </c>
      <c r="T54" s="131">
        <f t="shared" si="6"/>
        <v>30</v>
      </c>
      <c r="U54" s="4"/>
    </row>
    <row r="55" spans="2:21" ht="21.65" customHeight="1" x14ac:dyDescent="0.55000000000000004">
      <c r="B55" s="124" t="s">
        <v>151</v>
      </c>
      <c r="C55" s="63" t="s">
        <v>73</v>
      </c>
      <c r="D55" s="64"/>
      <c r="E55" s="65"/>
      <c r="F55" s="72" t="s">
        <v>176</v>
      </c>
      <c r="G55" s="64"/>
      <c r="H55" s="64"/>
      <c r="I55" s="64"/>
      <c r="J55" s="65"/>
      <c r="K55" s="124" t="s">
        <v>21</v>
      </c>
      <c r="L55" s="124" t="s">
        <v>22</v>
      </c>
      <c r="M55" s="125" t="s">
        <v>5</v>
      </c>
      <c r="N55" s="125" t="s">
        <v>6</v>
      </c>
      <c r="O55" s="125" t="s">
        <v>7</v>
      </c>
      <c r="P55" s="125" t="s">
        <v>8</v>
      </c>
      <c r="Q55" s="125" t="s">
        <v>9</v>
      </c>
      <c r="R55" s="125" t="s">
        <v>10</v>
      </c>
      <c r="S55" s="125" t="s">
        <v>11</v>
      </c>
      <c r="T55" s="126"/>
      <c r="U55" s="4"/>
    </row>
    <row r="56" spans="2:21" ht="22.5" x14ac:dyDescent="0.55000000000000004">
      <c r="B56" s="61"/>
      <c r="C56" s="66"/>
      <c r="D56" s="67"/>
      <c r="E56" s="68"/>
      <c r="F56" s="66"/>
      <c r="G56" s="67"/>
      <c r="H56" s="67"/>
      <c r="I56" s="67"/>
      <c r="J56" s="68"/>
      <c r="K56" s="61"/>
      <c r="L56" s="61"/>
      <c r="M56" s="39">
        <f>A①_営業部_入力!M64+A①_購買部_入力!M72+A①_管理部_入力!M24</f>
        <v>3300</v>
      </c>
      <c r="N56" s="39">
        <f>A①_営業部_入力!N64+A①_購買部_入力!N72+A①_管理部_入力!N24</f>
        <v>3300</v>
      </c>
      <c r="O56" s="39">
        <f>A①_営業部_入力!O64+A①_購買部_入力!O72+A①_管理部_入力!O24</f>
        <v>3300</v>
      </c>
      <c r="P56" s="39">
        <f>A①_営業部_入力!P64+A①_購買部_入力!P72+A①_管理部_入力!P24</f>
        <v>3300</v>
      </c>
      <c r="Q56" s="39">
        <f>A①_営業部_入力!Q64+A①_購買部_入力!Q72+A①_管理部_入力!Q24</f>
        <v>3300</v>
      </c>
      <c r="R56" s="39">
        <f>A①_営業部_入力!R64+A①_購買部_入力!R72+A①_管理部_入力!R24</f>
        <v>3300</v>
      </c>
      <c r="S56" s="2">
        <f>SUM(M56:R56)</f>
        <v>19800</v>
      </c>
      <c r="T56" s="33"/>
      <c r="U56" s="4"/>
    </row>
    <row r="57" spans="2:21" ht="22.5" x14ac:dyDescent="0.55000000000000004">
      <c r="B57" s="61"/>
      <c r="C57" s="66"/>
      <c r="D57" s="67"/>
      <c r="E57" s="68"/>
      <c r="F57" s="66"/>
      <c r="G57" s="67"/>
      <c r="H57" s="67"/>
      <c r="I57" s="67"/>
      <c r="J57" s="68"/>
      <c r="K57" s="61"/>
      <c r="L57" s="61"/>
      <c r="M57" s="45" t="s">
        <v>13</v>
      </c>
      <c r="N57" s="45" t="s">
        <v>14</v>
      </c>
      <c r="O57" s="45" t="s">
        <v>15</v>
      </c>
      <c r="P57" s="45" t="s">
        <v>16</v>
      </c>
      <c r="Q57" s="45" t="s">
        <v>17</v>
      </c>
      <c r="R57" s="45" t="s">
        <v>18</v>
      </c>
      <c r="S57" s="45" t="s">
        <v>19</v>
      </c>
      <c r="T57" s="45" t="s">
        <v>20</v>
      </c>
      <c r="U57" s="4"/>
    </row>
    <row r="58" spans="2:21" ht="23" thickBot="1" x14ac:dyDescent="0.6">
      <c r="B58" s="119"/>
      <c r="C58" s="120"/>
      <c r="D58" s="121"/>
      <c r="E58" s="122"/>
      <c r="F58" s="120"/>
      <c r="G58" s="121"/>
      <c r="H58" s="121"/>
      <c r="I58" s="121"/>
      <c r="J58" s="122"/>
      <c r="K58" s="119"/>
      <c r="L58" s="119"/>
      <c r="M58" s="130">
        <f>A①_営業部_入力!M66+A①_購買部_入力!M74+A①_管理部_入力!M26</f>
        <v>3300</v>
      </c>
      <c r="N58" s="130">
        <f>A①_営業部_入力!N66+A①_購買部_入力!N74+A①_管理部_入力!N26</f>
        <v>3300</v>
      </c>
      <c r="O58" s="130">
        <f>A①_営業部_入力!O66+A①_購買部_入力!O74+A①_管理部_入力!O26</f>
        <v>3300</v>
      </c>
      <c r="P58" s="130">
        <f>A①_営業部_入力!P66+A①_購買部_入力!P74+A①_管理部_入力!P26</f>
        <v>3300</v>
      </c>
      <c r="Q58" s="130">
        <f>A①_営業部_入力!Q66+A①_購買部_入力!Q74+A①_管理部_入力!Q26</f>
        <v>3300</v>
      </c>
      <c r="R58" s="130">
        <f>A①_営業部_入力!R66+A①_購買部_入力!R74+A①_管理部_入力!R26</f>
        <v>3300</v>
      </c>
      <c r="S58" s="123">
        <f>SUM(M58:R58)</f>
        <v>19800</v>
      </c>
      <c r="T58" s="123">
        <f>S56+S58</f>
        <v>39600</v>
      </c>
      <c r="U58" s="4"/>
    </row>
    <row r="59" spans="2:21" ht="21.65" customHeight="1" x14ac:dyDescent="0.55000000000000004">
      <c r="B59" s="124" t="s">
        <v>152</v>
      </c>
      <c r="C59" s="63" t="s">
        <v>91</v>
      </c>
      <c r="D59" s="64"/>
      <c r="E59" s="65"/>
      <c r="F59" s="72" t="s">
        <v>176</v>
      </c>
      <c r="G59" s="64"/>
      <c r="H59" s="64"/>
      <c r="I59" s="64"/>
      <c r="J59" s="65"/>
      <c r="K59" s="124" t="s">
        <v>21</v>
      </c>
      <c r="L59" s="124" t="s">
        <v>22</v>
      </c>
      <c r="M59" s="125" t="s">
        <v>5</v>
      </c>
      <c r="N59" s="125" t="s">
        <v>6</v>
      </c>
      <c r="O59" s="125" t="s">
        <v>7</v>
      </c>
      <c r="P59" s="125" t="s">
        <v>8</v>
      </c>
      <c r="Q59" s="125" t="s">
        <v>9</v>
      </c>
      <c r="R59" s="125" t="s">
        <v>10</v>
      </c>
      <c r="S59" s="125" t="s">
        <v>11</v>
      </c>
      <c r="T59" s="126"/>
      <c r="U59" s="4"/>
    </row>
    <row r="60" spans="2:21" ht="22.5" x14ac:dyDescent="0.55000000000000004">
      <c r="B60" s="61"/>
      <c r="C60" s="66"/>
      <c r="D60" s="67"/>
      <c r="E60" s="68"/>
      <c r="F60" s="66"/>
      <c r="G60" s="67"/>
      <c r="H60" s="67"/>
      <c r="I60" s="67"/>
      <c r="J60" s="68"/>
      <c r="K60" s="61"/>
      <c r="L60" s="61"/>
      <c r="M60" s="39">
        <f>A①_営業部_入力!M68+A①_購買部_入力!M76+A①_管理部_入力!M28</f>
        <v>500</v>
      </c>
      <c r="N60" s="39">
        <f>A①_営業部_入力!N68+A①_購買部_入力!N76+A①_管理部_入力!N28</f>
        <v>500</v>
      </c>
      <c r="O60" s="39">
        <f>A①_営業部_入力!O68+A①_購買部_入力!O76+A①_管理部_入力!O28</f>
        <v>500</v>
      </c>
      <c r="P60" s="39">
        <f>A①_営業部_入力!P68+A①_購買部_入力!P76+A①_管理部_入力!P28</f>
        <v>500</v>
      </c>
      <c r="Q60" s="39">
        <f>A①_営業部_入力!Q68+A①_購買部_入力!Q76+A①_管理部_入力!Q28</f>
        <v>500</v>
      </c>
      <c r="R60" s="39">
        <f>A①_営業部_入力!R68+A①_購買部_入力!R76+A①_管理部_入力!R28</f>
        <v>500</v>
      </c>
      <c r="S60" s="2">
        <f>SUM(M60:R60)</f>
        <v>3000</v>
      </c>
      <c r="T60" s="33"/>
      <c r="U60" s="4"/>
    </row>
    <row r="61" spans="2:21" ht="22.5" x14ac:dyDescent="0.55000000000000004">
      <c r="B61" s="61"/>
      <c r="C61" s="66"/>
      <c r="D61" s="67"/>
      <c r="E61" s="68"/>
      <c r="F61" s="66"/>
      <c r="G61" s="67"/>
      <c r="H61" s="67"/>
      <c r="I61" s="67"/>
      <c r="J61" s="68"/>
      <c r="K61" s="61"/>
      <c r="L61" s="61"/>
      <c r="M61" s="45" t="s">
        <v>13</v>
      </c>
      <c r="N61" s="45" t="s">
        <v>14</v>
      </c>
      <c r="O61" s="45" t="s">
        <v>15</v>
      </c>
      <c r="P61" s="45" t="s">
        <v>16</v>
      </c>
      <c r="Q61" s="45" t="s">
        <v>17</v>
      </c>
      <c r="R61" s="45" t="s">
        <v>18</v>
      </c>
      <c r="S61" s="45" t="s">
        <v>19</v>
      </c>
      <c r="T61" s="45" t="s">
        <v>20</v>
      </c>
      <c r="U61" s="4"/>
    </row>
    <row r="62" spans="2:21" ht="23" thickBot="1" x14ac:dyDescent="0.6">
      <c r="B62" s="119"/>
      <c r="C62" s="120"/>
      <c r="D62" s="121"/>
      <c r="E62" s="122"/>
      <c r="F62" s="120"/>
      <c r="G62" s="121"/>
      <c r="H62" s="121"/>
      <c r="I62" s="121"/>
      <c r="J62" s="122"/>
      <c r="K62" s="119"/>
      <c r="L62" s="119"/>
      <c r="M62" s="130">
        <f>A①_営業部_入力!M70+A①_購買部_入力!M78+A①_管理部_入力!M30</f>
        <v>500</v>
      </c>
      <c r="N62" s="130">
        <f>A①_営業部_入力!N70+A①_購買部_入力!N78+A①_管理部_入力!N30</f>
        <v>500</v>
      </c>
      <c r="O62" s="130">
        <f>A①_営業部_入力!O70+A①_購買部_入力!O78+A①_管理部_入力!O30</f>
        <v>500</v>
      </c>
      <c r="P62" s="130">
        <f>A①_営業部_入力!P70+A①_購買部_入力!P78+A①_管理部_入力!P30</f>
        <v>500</v>
      </c>
      <c r="Q62" s="130">
        <f>A①_営業部_入力!Q70+A①_購買部_入力!Q78+A①_管理部_入力!Q30</f>
        <v>500</v>
      </c>
      <c r="R62" s="130">
        <f>A①_営業部_入力!R70+A①_購買部_入力!R78+A①_管理部_入力!R30</f>
        <v>500</v>
      </c>
      <c r="S62" s="123">
        <f>SUM(M62:R62)</f>
        <v>3000</v>
      </c>
      <c r="T62" s="123">
        <f>S60+S62</f>
        <v>6000</v>
      </c>
      <c r="U62" s="4"/>
    </row>
    <row r="63" spans="2:21" ht="22.5" x14ac:dyDescent="0.55000000000000004">
      <c r="B63" s="124" t="s">
        <v>83</v>
      </c>
      <c r="C63" s="63" t="s">
        <v>92</v>
      </c>
      <c r="D63" s="64"/>
      <c r="E63" s="65"/>
      <c r="F63" s="72" t="s">
        <v>153</v>
      </c>
      <c r="G63" s="64"/>
      <c r="H63" s="64"/>
      <c r="I63" s="64"/>
      <c r="J63" s="65"/>
      <c r="K63" s="124" t="s">
        <v>21</v>
      </c>
      <c r="L63" s="124" t="s">
        <v>22</v>
      </c>
      <c r="M63" s="125" t="s">
        <v>5</v>
      </c>
      <c r="N63" s="125" t="s">
        <v>6</v>
      </c>
      <c r="O63" s="125" t="s">
        <v>7</v>
      </c>
      <c r="P63" s="125" t="s">
        <v>8</v>
      </c>
      <c r="Q63" s="125" t="s">
        <v>9</v>
      </c>
      <c r="R63" s="125" t="s">
        <v>10</v>
      </c>
      <c r="S63" s="125" t="s">
        <v>11</v>
      </c>
      <c r="T63" s="126"/>
      <c r="U63" s="4"/>
    </row>
    <row r="64" spans="2:21" ht="22.5" x14ac:dyDescent="0.55000000000000004">
      <c r="B64" s="61"/>
      <c r="C64" s="66"/>
      <c r="D64" s="67"/>
      <c r="E64" s="68"/>
      <c r="F64" s="66"/>
      <c r="G64" s="67"/>
      <c r="H64" s="67"/>
      <c r="I64" s="67"/>
      <c r="J64" s="68"/>
      <c r="K64" s="61"/>
      <c r="L64" s="61"/>
      <c r="M64" s="2">
        <f>M56+M60</f>
        <v>3800</v>
      </c>
      <c r="N64" s="2">
        <f t="shared" ref="N64:R66" si="7">N56+N60</f>
        <v>3800</v>
      </c>
      <c r="O64" s="2">
        <f t="shared" si="7"/>
        <v>3800</v>
      </c>
      <c r="P64" s="2">
        <f t="shared" si="7"/>
        <v>3800</v>
      </c>
      <c r="Q64" s="2">
        <f t="shared" si="7"/>
        <v>3800</v>
      </c>
      <c r="R64" s="2">
        <f t="shared" si="7"/>
        <v>3800</v>
      </c>
      <c r="S64" s="2">
        <f>SUM(M64:R64)</f>
        <v>22800</v>
      </c>
      <c r="T64" s="33"/>
      <c r="U64" s="4"/>
    </row>
    <row r="65" spans="1:21" ht="22.5" x14ac:dyDescent="0.55000000000000004">
      <c r="B65" s="61"/>
      <c r="C65" s="66"/>
      <c r="D65" s="67"/>
      <c r="E65" s="68"/>
      <c r="F65" s="66"/>
      <c r="G65" s="67"/>
      <c r="H65" s="67"/>
      <c r="I65" s="67"/>
      <c r="J65" s="68"/>
      <c r="K65" s="61"/>
      <c r="L65" s="61"/>
      <c r="M65" s="45" t="s">
        <v>13</v>
      </c>
      <c r="N65" s="45" t="s">
        <v>14</v>
      </c>
      <c r="O65" s="45" t="s">
        <v>15</v>
      </c>
      <c r="P65" s="45" t="s">
        <v>16</v>
      </c>
      <c r="Q65" s="45" t="s">
        <v>17</v>
      </c>
      <c r="R65" s="45" t="s">
        <v>18</v>
      </c>
      <c r="S65" s="45" t="s">
        <v>19</v>
      </c>
      <c r="T65" s="45" t="s">
        <v>20</v>
      </c>
      <c r="U65" s="4"/>
    </row>
    <row r="66" spans="1:21" ht="23" thickBot="1" x14ac:dyDescent="0.6">
      <c r="B66" s="119"/>
      <c r="C66" s="120"/>
      <c r="D66" s="121"/>
      <c r="E66" s="122"/>
      <c r="F66" s="120"/>
      <c r="G66" s="121"/>
      <c r="H66" s="121"/>
      <c r="I66" s="121"/>
      <c r="J66" s="122"/>
      <c r="K66" s="119"/>
      <c r="L66" s="119"/>
      <c r="M66" s="123">
        <f>M58+M62</f>
        <v>3800</v>
      </c>
      <c r="N66" s="123">
        <f t="shared" si="7"/>
        <v>3800</v>
      </c>
      <c r="O66" s="123">
        <f t="shared" si="7"/>
        <v>3800</v>
      </c>
      <c r="P66" s="123">
        <f t="shared" si="7"/>
        <v>3800</v>
      </c>
      <c r="Q66" s="123">
        <f t="shared" si="7"/>
        <v>3800</v>
      </c>
      <c r="R66" s="123">
        <f t="shared" si="7"/>
        <v>3800</v>
      </c>
      <c r="S66" s="123">
        <f>SUM(M66:R66)</f>
        <v>22800</v>
      </c>
      <c r="T66" s="123">
        <f>S64+S66</f>
        <v>45600</v>
      </c>
      <c r="U66" s="4"/>
    </row>
    <row r="67" spans="1:21" ht="22.5" x14ac:dyDescent="0.55000000000000004">
      <c r="B67" s="124" t="s">
        <v>154</v>
      </c>
      <c r="C67" s="63" t="s">
        <v>94</v>
      </c>
      <c r="D67" s="64"/>
      <c r="E67" s="65"/>
      <c r="F67" s="72" t="s">
        <v>155</v>
      </c>
      <c r="G67" s="64"/>
      <c r="H67" s="64"/>
      <c r="I67" s="64"/>
      <c r="J67" s="65"/>
      <c r="K67" s="124" t="s">
        <v>21</v>
      </c>
      <c r="L67" s="124" t="s">
        <v>22</v>
      </c>
      <c r="M67" s="125" t="s">
        <v>5</v>
      </c>
      <c r="N67" s="125" t="s">
        <v>6</v>
      </c>
      <c r="O67" s="125" t="s">
        <v>7</v>
      </c>
      <c r="P67" s="125" t="s">
        <v>8</v>
      </c>
      <c r="Q67" s="125" t="s">
        <v>9</v>
      </c>
      <c r="R67" s="125" t="s">
        <v>10</v>
      </c>
      <c r="S67" s="125" t="s">
        <v>11</v>
      </c>
      <c r="T67" s="126"/>
      <c r="U67" s="4"/>
    </row>
    <row r="68" spans="1:21" ht="22.5" x14ac:dyDescent="0.55000000000000004">
      <c r="B68" s="61"/>
      <c r="C68" s="66"/>
      <c r="D68" s="67"/>
      <c r="E68" s="68"/>
      <c r="F68" s="66"/>
      <c r="G68" s="67"/>
      <c r="H68" s="67"/>
      <c r="I68" s="67"/>
      <c r="J68" s="68"/>
      <c r="K68" s="61"/>
      <c r="L68" s="61"/>
      <c r="M68" s="2">
        <f>M48-M64</f>
        <v>-950</v>
      </c>
      <c r="N68" s="2">
        <f t="shared" ref="N68:R70" si="8">N48-N64</f>
        <v>-665</v>
      </c>
      <c r="O68" s="2">
        <f t="shared" si="8"/>
        <v>-352</v>
      </c>
      <c r="P68" s="2">
        <f t="shared" si="8"/>
        <v>-10</v>
      </c>
      <c r="Q68" s="2">
        <f t="shared" si="8"/>
        <v>361</v>
      </c>
      <c r="R68" s="2">
        <f t="shared" si="8"/>
        <v>760</v>
      </c>
      <c r="S68" s="2">
        <f>SUM(M68:R68)</f>
        <v>-856</v>
      </c>
      <c r="T68" s="33"/>
      <c r="U68" s="4"/>
    </row>
    <row r="69" spans="1:21" ht="22.5" x14ac:dyDescent="0.55000000000000004">
      <c r="B69" s="61"/>
      <c r="C69" s="66"/>
      <c r="D69" s="67"/>
      <c r="E69" s="68"/>
      <c r="F69" s="66"/>
      <c r="G69" s="67"/>
      <c r="H69" s="67"/>
      <c r="I69" s="67"/>
      <c r="J69" s="68"/>
      <c r="K69" s="61"/>
      <c r="L69" s="61"/>
      <c r="M69" s="45" t="s">
        <v>13</v>
      </c>
      <c r="N69" s="45" t="s">
        <v>14</v>
      </c>
      <c r="O69" s="45" t="s">
        <v>15</v>
      </c>
      <c r="P69" s="45" t="s">
        <v>16</v>
      </c>
      <c r="Q69" s="45" t="s">
        <v>17</v>
      </c>
      <c r="R69" s="45" t="s">
        <v>18</v>
      </c>
      <c r="S69" s="45" t="s">
        <v>19</v>
      </c>
      <c r="T69" s="45" t="s">
        <v>20</v>
      </c>
      <c r="U69" s="4"/>
    </row>
    <row r="70" spans="1:21" ht="23" thickBot="1" x14ac:dyDescent="0.6">
      <c r="B70" s="119"/>
      <c r="C70" s="120"/>
      <c r="D70" s="121"/>
      <c r="E70" s="122"/>
      <c r="F70" s="120"/>
      <c r="G70" s="121"/>
      <c r="H70" s="121"/>
      <c r="I70" s="121"/>
      <c r="J70" s="122"/>
      <c r="K70" s="119"/>
      <c r="L70" s="119"/>
      <c r="M70" s="123">
        <f>M50-M66</f>
        <v>1216</v>
      </c>
      <c r="N70" s="123">
        <f t="shared" si="8"/>
        <v>1700</v>
      </c>
      <c r="O70" s="123">
        <f t="shared" si="8"/>
        <v>2242</v>
      </c>
      <c r="P70" s="123">
        <f t="shared" si="8"/>
        <v>2840</v>
      </c>
      <c r="Q70" s="123">
        <f t="shared" si="8"/>
        <v>3496</v>
      </c>
      <c r="R70" s="123">
        <f t="shared" si="8"/>
        <v>4208</v>
      </c>
      <c r="S70" s="123">
        <f>SUM(M70:R70)</f>
        <v>15702</v>
      </c>
      <c r="T70" s="123">
        <f>S68+S70</f>
        <v>14846</v>
      </c>
      <c r="U70" s="4"/>
    </row>
    <row r="71" spans="1:21" ht="22.5" x14ac:dyDescent="0.55000000000000004">
      <c r="B71" s="124" t="s">
        <v>89</v>
      </c>
      <c r="C71" s="63" t="s">
        <v>95</v>
      </c>
      <c r="D71" s="64"/>
      <c r="E71" s="65"/>
      <c r="F71" s="72" t="s">
        <v>156</v>
      </c>
      <c r="G71" s="64"/>
      <c r="H71" s="64"/>
      <c r="I71" s="64"/>
      <c r="J71" s="65"/>
      <c r="K71" s="124"/>
      <c r="L71" s="124" t="s">
        <v>75</v>
      </c>
      <c r="M71" s="125" t="s">
        <v>5</v>
      </c>
      <c r="N71" s="125" t="s">
        <v>6</v>
      </c>
      <c r="O71" s="125" t="s">
        <v>7</v>
      </c>
      <c r="P71" s="125" t="s">
        <v>8</v>
      </c>
      <c r="Q71" s="125" t="s">
        <v>9</v>
      </c>
      <c r="R71" s="125" t="s">
        <v>10</v>
      </c>
      <c r="S71" s="125" t="s">
        <v>11</v>
      </c>
      <c r="T71" s="126"/>
      <c r="U71" s="4"/>
    </row>
    <row r="72" spans="1:21" ht="22.5" x14ac:dyDescent="0.55000000000000004">
      <c r="B72" s="61"/>
      <c r="C72" s="66"/>
      <c r="D72" s="67"/>
      <c r="E72" s="68"/>
      <c r="F72" s="66"/>
      <c r="G72" s="67"/>
      <c r="H72" s="67"/>
      <c r="I72" s="67"/>
      <c r="J72" s="68"/>
      <c r="K72" s="61"/>
      <c r="L72" s="61"/>
      <c r="M72" s="49">
        <f>ROUND(M68/M$24*100,1)</f>
        <v>-10</v>
      </c>
      <c r="N72" s="49">
        <f t="shared" ref="N72:S72" si="9">ROUND(N68/N$24*100,1)</f>
        <v>-6.4</v>
      </c>
      <c r="O72" s="49">
        <f t="shared" si="9"/>
        <v>-3.1</v>
      </c>
      <c r="P72" s="49">
        <f t="shared" si="9"/>
        <v>-0.1</v>
      </c>
      <c r="Q72" s="49">
        <f t="shared" si="9"/>
        <v>2.6</v>
      </c>
      <c r="R72" s="49">
        <f t="shared" si="9"/>
        <v>5</v>
      </c>
      <c r="S72" s="49">
        <f t="shared" si="9"/>
        <v>-1.2</v>
      </c>
      <c r="T72" s="33"/>
      <c r="U72" s="4"/>
    </row>
    <row r="73" spans="1:21" ht="22.5" x14ac:dyDescent="0.55000000000000004">
      <c r="B73" s="61"/>
      <c r="C73" s="66"/>
      <c r="D73" s="67"/>
      <c r="E73" s="68"/>
      <c r="F73" s="66"/>
      <c r="G73" s="67"/>
      <c r="H73" s="67"/>
      <c r="I73" s="67"/>
      <c r="J73" s="68"/>
      <c r="K73" s="61"/>
      <c r="L73" s="61"/>
      <c r="M73" s="45" t="s">
        <v>13</v>
      </c>
      <c r="N73" s="45" t="s">
        <v>14</v>
      </c>
      <c r="O73" s="45" t="s">
        <v>15</v>
      </c>
      <c r="P73" s="45" t="s">
        <v>16</v>
      </c>
      <c r="Q73" s="45" t="s">
        <v>17</v>
      </c>
      <c r="R73" s="45" t="s">
        <v>18</v>
      </c>
      <c r="S73" s="45" t="s">
        <v>19</v>
      </c>
      <c r="T73" s="45" t="s">
        <v>20</v>
      </c>
      <c r="U73" s="4"/>
    </row>
    <row r="74" spans="1:21" ht="23" thickBot="1" x14ac:dyDescent="0.6">
      <c r="B74" s="119"/>
      <c r="C74" s="120"/>
      <c r="D74" s="121"/>
      <c r="E74" s="122"/>
      <c r="F74" s="120"/>
      <c r="G74" s="121"/>
      <c r="H74" s="121"/>
      <c r="I74" s="121"/>
      <c r="J74" s="122"/>
      <c r="K74" s="119"/>
      <c r="L74" s="119"/>
      <c r="M74" s="131">
        <f>ROUND(M70/M$26*100,1)</f>
        <v>7.3</v>
      </c>
      <c r="N74" s="131">
        <f t="shared" ref="N74:T74" si="10">ROUND(N70/N$26*100,1)</f>
        <v>9.3000000000000007</v>
      </c>
      <c r="O74" s="131">
        <f t="shared" si="10"/>
        <v>11.1</v>
      </c>
      <c r="P74" s="131">
        <f t="shared" si="10"/>
        <v>12.8</v>
      </c>
      <c r="Q74" s="131">
        <f t="shared" si="10"/>
        <v>14.4</v>
      </c>
      <c r="R74" s="131">
        <f t="shared" si="10"/>
        <v>15.8</v>
      </c>
      <c r="S74" s="131">
        <f t="shared" si="10"/>
        <v>12.2</v>
      </c>
      <c r="T74" s="131">
        <f t="shared" si="10"/>
        <v>7.4</v>
      </c>
      <c r="U74" s="4"/>
    </row>
    <row r="75" spans="1:21" ht="22.5" x14ac:dyDescent="0.55000000000000004">
      <c r="A75" s="4"/>
      <c r="B75" s="124" t="s">
        <v>109</v>
      </c>
      <c r="C75" s="63" t="s">
        <v>184</v>
      </c>
      <c r="D75" s="64"/>
      <c r="E75" s="65"/>
      <c r="F75" s="72" t="s">
        <v>170</v>
      </c>
      <c r="G75" s="64"/>
      <c r="H75" s="64"/>
      <c r="I75" s="64"/>
      <c r="J75" s="65"/>
      <c r="K75" s="124" t="s">
        <v>21</v>
      </c>
      <c r="L75" s="124" t="s">
        <v>22</v>
      </c>
      <c r="M75" s="125" t="s">
        <v>5</v>
      </c>
      <c r="N75" s="125" t="s">
        <v>6</v>
      </c>
      <c r="O75" s="125" t="s">
        <v>7</v>
      </c>
      <c r="P75" s="125" t="s">
        <v>8</v>
      </c>
      <c r="Q75" s="125" t="s">
        <v>9</v>
      </c>
      <c r="R75" s="125" t="s">
        <v>10</v>
      </c>
      <c r="S75" s="125" t="s">
        <v>11</v>
      </c>
      <c r="T75" s="126"/>
      <c r="U75" s="4"/>
    </row>
    <row r="76" spans="1:21" ht="22.5" x14ac:dyDescent="0.55000000000000004">
      <c r="B76" s="61"/>
      <c r="C76" s="66"/>
      <c r="D76" s="67"/>
      <c r="E76" s="68"/>
      <c r="F76" s="66"/>
      <c r="G76" s="67"/>
      <c r="H76" s="67"/>
      <c r="I76" s="67"/>
      <c r="J76" s="68"/>
      <c r="K76" s="61"/>
      <c r="L76" s="61"/>
      <c r="M76" s="39">
        <f>-A②_管理部_出力!M36</f>
        <v>50</v>
      </c>
      <c r="N76" s="39">
        <f>-A②_管理部_出力!N36</f>
        <v>50</v>
      </c>
      <c r="O76" s="39">
        <f>-A②_管理部_出力!O36</f>
        <v>50</v>
      </c>
      <c r="P76" s="39">
        <f>-A②_管理部_出力!P36</f>
        <v>50</v>
      </c>
      <c r="Q76" s="39">
        <f>-A②_管理部_出力!Q36</f>
        <v>50</v>
      </c>
      <c r="R76" s="39">
        <f>-A②_管理部_出力!R36</f>
        <v>50</v>
      </c>
      <c r="S76" s="2">
        <f>SUM(M76:R76)</f>
        <v>300</v>
      </c>
      <c r="T76" s="33"/>
    </row>
    <row r="77" spans="1:21" ht="22.5" x14ac:dyDescent="0.55000000000000004">
      <c r="B77" s="61"/>
      <c r="C77" s="66"/>
      <c r="D77" s="67"/>
      <c r="E77" s="68"/>
      <c r="F77" s="66"/>
      <c r="G77" s="67"/>
      <c r="H77" s="67"/>
      <c r="I77" s="67"/>
      <c r="J77" s="68"/>
      <c r="K77" s="61"/>
      <c r="L77" s="61"/>
      <c r="M77" s="45" t="s">
        <v>13</v>
      </c>
      <c r="N77" s="45" t="s">
        <v>14</v>
      </c>
      <c r="O77" s="45" t="s">
        <v>15</v>
      </c>
      <c r="P77" s="45" t="s">
        <v>16</v>
      </c>
      <c r="Q77" s="45" t="s">
        <v>17</v>
      </c>
      <c r="R77" s="45" t="s">
        <v>18</v>
      </c>
      <c r="S77" s="45" t="s">
        <v>19</v>
      </c>
      <c r="T77" s="45" t="s">
        <v>20</v>
      </c>
    </row>
    <row r="78" spans="1:21" ht="23" thickBot="1" x14ac:dyDescent="0.6">
      <c r="B78" s="119"/>
      <c r="C78" s="120"/>
      <c r="D78" s="121"/>
      <c r="E78" s="122"/>
      <c r="F78" s="120"/>
      <c r="G78" s="121"/>
      <c r="H78" s="121"/>
      <c r="I78" s="121"/>
      <c r="J78" s="122"/>
      <c r="K78" s="119"/>
      <c r="L78" s="119"/>
      <c r="M78" s="130">
        <f>-A②_管理部_出力!M38</f>
        <v>50</v>
      </c>
      <c r="N78" s="130">
        <f>-A②_管理部_出力!N38</f>
        <v>50</v>
      </c>
      <c r="O78" s="130">
        <f>-A②_管理部_出力!O38</f>
        <v>50</v>
      </c>
      <c r="P78" s="130">
        <f>-A②_管理部_出力!P38</f>
        <v>50</v>
      </c>
      <c r="Q78" s="130">
        <f>-A②_管理部_出力!Q38</f>
        <v>50</v>
      </c>
      <c r="R78" s="130">
        <f>-A②_管理部_出力!R38</f>
        <v>50</v>
      </c>
      <c r="S78" s="123">
        <f>SUM(M78:R78)</f>
        <v>300</v>
      </c>
      <c r="T78" s="123">
        <f>S76+S78</f>
        <v>600</v>
      </c>
    </row>
    <row r="79" spans="1:21" ht="22.5" x14ac:dyDescent="0.55000000000000004">
      <c r="B79" s="124" t="s">
        <v>178</v>
      </c>
      <c r="C79" s="63" t="s">
        <v>185</v>
      </c>
      <c r="D79" s="64"/>
      <c r="E79" s="65"/>
      <c r="F79" s="72" t="s">
        <v>170</v>
      </c>
      <c r="G79" s="64"/>
      <c r="H79" s="64"/>
      <c r="I79" s="64"/>
      <c r="J79" s="65"/>
      <c r="K79" s="124" t="s">
        <v>21</v>
      </c>
      <c r="L79" s="124" t="s">
        <v>22</v>
      </c>
      <c r="M79" s="125" t="s">
        <v>5</v>
      </c>
      <c r="N79" s="125" t="s">
        <v>6</v>
      </c>
      <c r="O79" s="125" t="s">
        <v>7</v>
      </c>
      <c r="P79" s="125" t="s">
        <v>8</v>
      </c>
      <c r="Q79" s="125" t="s">
        <v>9</v>
      </c>
      <c r="R79" s="125" t="s">
        <v>10</v>
      </c>
      <c r="S79" s="125" t="s">
        <v>11</v>
      </c>
      <c r="T79" s="126"/>
    </row>
    <row r="80" spans="1:21" ht="22.5" x14ac:dyDescent="0.55000000000000004">
      <c r="B80" s="61"/>
      <c r="C80" s="66"/>
      <c r="D80" s="67"/>
      <c r="E80" s="68"/>
      <c r="F80" s="66"/>
      <c r="G80" s="67"/>
      <c r="H80" s="67"/>
      <c r="I80" s="67"/>
      <c r="J80" s="68"/>
      <c r="K80" s="61"/>
      <c r="L80" s="61"/>
      <c r="M80" s="39">
        <f>A②_管理部_出力!M40</f>
        <v>250</v>
      </c>
      <c r="N80" s="39">
        <f>A②_管理部_出力!N40</f>
        <v>250</v>
      </c>
      <c r="O80" s="39">
        <f>A②_管理部_出力!O40</f>
        <v>250</v>
      </c>
      <c r="P80" s="39">
        <f>A②_管理部_出力!P40</f>
        <v>250</v>
      </c>
      <c r="Q80" s="39">
        <f>A②_管理部_出力!Q40</f>
        <v>250</v>
      </c>
      <c r="R80" s="39">
        <f>A②_管理部_出力!R40</f>
        <v>250</v>
      </c>
      <c r="S80" s="2">
        <f>SUM(M80:R80)</f>
        <v>1500</v>
      </c>
      <c r="T80" s="33"/>
    </row>
    <row r="81" spans="2:20" ht="22.5" x14ac:dyDescent="0.55000000000000004">
      <c r="B81" s="61"/>
      <c r="C81" s="66"/>
      <c r="D81" s="67"/>
      <c r="E81" s="68"/>
      <c r="F81" s="66"/>
      <c r="G81" s="67"/>
      <c r="H81" s="67"/>
      <c r="I81" s="67"/>
      <c r="J81" s="68"/>
      <c r="K81" s="61"/>
      <c r="L81" s="61"/>
      <c r="M81" s="45" t="s">
        <v>13</v>
      </c>
      <c r="N81" s="45" t="s">
        <v>14</v>
      </c>
      <c r="O81" s="45" t="s">
        <v>15</v>
      </c>
      <c r="P81" s="45" t="s">
        <v>16</v>
      </c>
      <c r="Q81" s="45" t="s">
        <v>17</v>
      </c>
      <c r="R81" s="45" t="s">
        <v>18</v>
      </c>
      <c r="S81" s="45" t="s">
        <v>19</v>
      </c>
      <c r="T81" s="45" t="s">
        <v>20</v>
      </c>
    </row>
    <row r="82" spans="2:20" ht="23" thickBot="1" x14ac:dyDescent="0.6">
      <c r="B82" s="119"/>
      <c r="C82" s="120"/>
      <c r="D82" s="121"/>
      <c r="E82" s="122"/>
      <c r="F82" s="120"/>
      <c r="G82" s="121"/>
      <c r="H82" s="121"/>
      <c r="I82" s="121"/>
      <c r="J82" s="122"/>
      <c r="K82" s="119"/>
      <c r="L82" s="119"/>
      <c r="M82" s="130">
        <f>A②_管理部_出力!M42</f>
        <v>250</v>
      </c>
      <c r="N82" s="130">
        <f>A②_管理部_出力!N42</f>
        <v>250</v>
      </c>
      <c r="O82" s="130">
        <f>A②_管理部_出力!O42</f>
        <v>250</v>
      </c>
      <c r="P82" s="130">
        <f>A②_管理部_出力!P42</f>
        <v>250</v>
      </c>
      <c r="Q82" s="130">
        <f>A②_管理部_出力!Q42</f>
        <v>250</v>
      </c>
      <c r="R82" s="130">
        <f>A②_管理部_出力!R42</f>
        <v>250</v>
      </c>
      <c r="S82" s="123">
        <f>SUM(M82:R82)</f>
        <v>1500</v>
      </c>
      <c r="T82" s="123">
        <f>S80+S82</f>
        <v>3000</v>
      </c>
    </row>
    <row r="83" spans="2:20" ht="22.5" x14ac:dyDescent="0.55000000000000004">
      <c r="B83" s="124" t="s">
        <v>113</v>
      </c>
      <c r="C83" s="63" t="s">
        <v>179</v>
      </c>
      <c r="D83" s="64"/>
      <c r="E83" s="65"/>
      <c r="F83" s="72" t="s">
        <v>181</v>
      </c>
      <c r="G83" s="64"/>
      <c r="H83" s="64"/>
      <c r="I83" s="64"/>
      <c r="J83" s="65"/>
      <c r="K83" s="124" t="s">
        <v>21</v>
      </c>
      <c r="L83" s="124" t="s">
        <v>22</v>
      </c>
      <c r="M83" s="125" t="s">
        <v>5</v>
      </c>
      <c r="N83" s="125" t="s">
        <v>6</v>
      </c>
      <c r="O83" s="125" t="s">
        <v>7</v>
      </c>
      <c r="P83" s="125" t="s">
        <v>8</v>
      </c>
      <c r="Q83" s="125" t="s">
        <v>9</v>
      </c>
      <c r="R83" s="125" t="s">
        <v>10</v>
      </c>
      <c r="S83" s="125" t="s">
        <v>11</v>
      </c>
      <c r="T83" s="126"/>
    </row>
    <row r="84" spans="2:20" ht="22.5" x14ac:dyDescent="0.55000000000000004">
      <c r="B84" s="61"/>
      <c r="C84" s="66"/>
      <c r="D84" s="67"/>
      <c r="E84" s="68"/>
      <c r="F84" s="66"/>
      <c r="G84" s="67"/>
      <c r="H84" s="67"/>
      <c r="I84" s="67"/>
      <c r="J84" s="68"/>
      <c r="K84" s="61"/>
      <c r="L84" s="61"/>
      <c r="M84" s="2">
        <f>M68+M76-M80</f>
        <v>-1150</v>
      </c>
      <c r="N84" s="2">
        <f t="shared" ref="N84:R86" si="11">N68+N76-N80</f>
        <v>-865</v>
      </c>
      <c r="O84" s="2">
        <f t="shared" si="11"/>
        <v>-552</v>
      </c>
      <c r="P84" s="2">
        <f t="shared" si="11"/>
        <v>-210</v>
      </c>
      <c r="Q84" s="2">
        <f t="shared" si="11"/>
        <v>161</v>
      </c>
      <c r="R84" s="2">
        <f t="shared" si="11"/>
        <v>560</v>
      </c>
      <c r="S84" s="2">
        <f>SUM(M84:R84)</f>
        <v>-2056</v>
      </c>
      <c r="T84" s="33"/>
    </row>
    <row r="85" spans="2:20" ht="22.5" x14ac:dyDescent="0.55000000000000004">
      <c r="B85" s="61"/>
      <c r="C85" s="66"/>
      <c r="D85" s="67"/>
      <c r="E85" s="68"/>
      <c r="F85" s="66"/>
      <c r="G85" s="67"/>
      <c r="H85" s="67"/>
      <c r="I85" s="67"/>
      <c r="J85" s="68"/>
      <c r="K85" s="61"/>
      <c r="L85" s="61"/>
      <c r="M85" s="45" t="s">
        <v>13</v>
      </c>
      <c r="N85" s="45" t="s">
        <v>14</v>
      </c>
      <c r="O85" s="45" t="s">
        <v>15</v>
      </c>
      <c r="P85" s="45" t="s">
        <v>16</v>
      </c>
      <c r="Q85" s="45" t="s">
        <v>17</v>
      </c>
      <c r="R85" s="45" t="s">
        <v>18</v>
      </c>
      <c r="S85" s="45" t="s">
        <v>19</v>
      </c>
      <c r="T85" s="45" t="s">
        <v>20</v>
      </c>
    </row>
    <row r="86" spans="2:20" ht="23" thickBot="1" x14ac:dyDescent="0.6">
      <c r="B86" s="119"/>
      <c r="C86" s="120"/>
      <c r="D86" s="121"/>
      <c r="E86" s="122"/>
      <c r="F86" s="120"/>
      <c r="G86" s="121"/>
      <c r="H86" s="121"/>
      <c r="I86" s="121"/>
      <c r="J86" s="122"/>
      <c r="K86" s="119"/>
      <c r="L86" s="119"/>
      <c r="M86" s="123">
        <f>M70+M78-M82</f>
        <v>1016</v>
      </c>
      <c r="N86" s="123">
        <f t="shared" si="11"/>
        <v>1500</v>
      </c>
      <c r="O86" s="123">
        <f t="shared" si="11"/>
        <v>2042</v>
      </c>
      <c r="P86" s="123">
        <f t="shared" si="11"/>
        <v>2640</v>
      </c>
      <c r="Q86" s="123">
        <f t="shared" si="11"/>
        <v>3296</v>
      </c>
      <c r="R86" s="123">
        <f t="shared" si="11"/>
        <v>4008</v>
      </c>
      <c r="S86" s="123">
        <f>SUM(M86:R86)</f>
        <v>14502</v>
      </c>
      <c r="T86" s="123">
        <f>S84+S86</f>
        <v>12446</v>
      </c>
    </row>
    <row r="87" spans="2:20" ht="22.5" x14ac:dyDescent="0.55000000000000004">
      <c r="B87" s="124" t="s">
        <v>50</v>
      </c>
      <c r="C87" s="63" t="s">
        <v>182</v>
      </c>
      <c r="D87" s="64"/>
      <c r="E87" s="65"/>
      <c r="F87" s="72" t="s">
        <v>180</v>
      </c>
      <c r="G87" s="64"/>
      <c r="H87" s="64"/>
      <c r="I87" s="64"/>
      <c r="J87" s="65"/>
      <c r="K87" s="124"/>
      <c r="L87" s="124" t="s">
        <v>75</v>
      </c>
      <c r="M87" s="125" t="s">
        <v>5</v>
      </c>
      <c r="N87" s="125" t="s">
        <v>6</v>
      </c>
      <c r="O87" s="125" t="s">
        <v>7</v>
      </c>
      <c r="P87" s="125" t="s">
        <v>8</v>
      </c>
      <c r="Q87" s="125" t="s">
        <v>9</v>
      </c>
      <c r="R87" s="125" t="s">
        <v>10</v>
      </c>
      <c r="S87" s="125" t="s">
        <v>11</v>
      </c>
      <c r="T87" s="126"/>
    </row>
    <row r="88" spans="2:20" ht="22.5" x14ac:dyDescent="0.55000000000000004">
      <c r="B88" s="61"/>
      <c r="C88" s="66"/>
      <c r="D88" s="67"/>
      <c r="E88" s="68"/>
      <c r="F88" s="66"/>
      <c r="G88" s="67"/>
      <c r="H88" s="67"/>
      <c r="I88" s="67"/>
      <c r="J88" s="68"/>
      <c r="K88" s="61"/>
      <c r="L88" s="61"/>
      <c r="M88" s="49">
        <f>ROUND(M84/M$24*100,1)</f>
        <v>-12.1</v>
      </c>
      <c r="N88" s="49">
        <f t="shared" ref="N88:S88" si="12">ROUND(N84/N$24*100,1)</f>
        <v>-8.3000000000000007</v>
      </c>
      <c r="O88" s="49">
        <f t="shared" si="12"/>
        <v>-4.8</v>
      </c>
      <c r="P88" s="49">
        <f t="shared" si="12"/>
        <v>-1.7</v>
      </c>
      <c r="Q88" s="49">
        <f t="shared" si="12"/>
        <v>1.2</v>
      </c>
      <c r="R88" s="49">
        <f t="shared" si="12"/>
        <v>3.7</v>
      </c>
      <c r="S88" s="49">
        <f t="shared" si="12"/>
        <v>-2.8</v>
      </c>
      <c r="T88" s="33"/>
    </row>
    <row r="89" spans="2:20" ht="22.5" x14ac:dyDescent="0.55000000000000004">
      <c r="B89" s="61"/>
      <c r="C89" s="66"/>
      <c r="D89" s="67"/>
      <c r="E89" s="68"/>
      <c r="F89" s="66"/>
      <c r="G89" s="67"/>
      <c r="H89" s="67"/>
      <c r="I89" s="67"/>
      <c r="J89" s="68"/>
      <c r="K89" s="61"/>
      <c r="L89" s="61"/>
      <c r="M89" s="45" t="s">
        <v>13</v>
      </c>
      <c r="N89" s="45" t="s">
        <v>14</v>
      </c>
      <c r="O89" s="45" t="s">
        <v>15</v>
      </c>
      <c r="P89" s="45" t="s">
        <v>16</v>
      </c>
      <c r="Q89" s="45" t="s">
        <v>17</v>
      </c>
      <c r="R89" s="45" t="s">
        <v>18</v>
      </c>
      <c r="S89" s="45" t="s">
        <v>19</v>
      </c>
      <c r="T89" s="45" t="s">
        <v>20</v>
      </c>
    </row>
    <row r="90" spans="2:20" ht="23" thickBot="1" x14ac:dyDescent="0.6">
      <c r="B90" s="119"/>
      <c r="C90" s="120"/>
      <c r="D90" s="121"/>
      <c r="E90" s="122"/>
      <c r="F90" s="120"/>
      <c r="G90" s="121"/>
      <c r="H90" s="121"/>
      <c r="I90" s="121"/>
      <c r="J90" s="122"/>
      <c r="K90" s="119"/>
      <c r="L90" s="119"/>
      <c r="M90" s="131">
        <f>ROUND(M86/M$26*100,1)</f>
        <v>6.1</v>
      </c>
      <c r="N90" s="131">
        <f t="shared" ref="N90:T90" si="13">ROUND(N86/N$26*100,1)</f>
        <v>8.1999999999999993</v>
      </c>
      <c r="O90" s="131">
        <f t="shared" si="13"/>
        <v>10.1</v>
      </c>
      <c r="P90" s="131">
        <f t="shared" si="13"/>
        <v>11.9</v>
      </c>
      <c r="Q90" s="131">
        <f t="shared" si="13"/>
        <v>13.6</v>
      </c>
      <c r="R90" s="131">
        <f t="shared" si="13"/>
        <v>15</v>
      </c>
      <c r="S90" s="131">
        <f t="shared" si="13"/>
        <v>11.3</v>
      </c>
      <c r="T90" s="131">
        <f t="shared" si="13"/>
        <v>6.2</v>
      </c>
    </row>
    <row r="91" spans="2:20" ht="22.5" x14ac:dyDescent="0.55000000000000004">
      <c r="B91" s="124" t="s">
        <v>51</v>
      </c>
      <c r="C91" s="63" t="s">
        <v>183</v>
      </c>
      <c r="D91" s="64"/>
      <c r="E91" s="65"/>
      <c r="F91" s="72" t="s">
        <v>26</v>
      </c>
      <c r="G91" s="64"/>
      <c r="H91" s="64"/>
      <c r="I91" s="64"/>
      <c r="J91" s="65"/>
      <c r="K91" s="124"/>
      <c r="L91" s="124" t="s">
        <v>75</v>
      </c>
      <c r="M91" s="125" t="s">
        <v>5</v>
      </c>
      <c r="N91" s="125" t="s">
        <v>6</v>
      </c>
      <c r="O91" s="125" t="s">
        <v>7</v>
      </c>
      <c r="P91" s="125" t="s">
        <v>8</v>
      </c>
      <c r="Q91" s="125" t="s">
        <v>9</v>
      </c>
      <c r="R91" s="125" t="s">
        <v>10</v>
      </c>
      <c r="S91" s="125" t="s">
        <v>11</v>
      </c>
      <c r="T91" s="126"/>
    </row>
    <row r="92" spans="2:20" ht="22.5" x14ac:dyDescent="0.55000000000000004">
      <c r="B92" s="61"/>
      <c r="C92" s="66"/>
      <c r="D92" s="67"/>
      <c r="E92" s="68"/>
      <c r="F92" s="66"/>
      <c r="G92" s="67"/>
      <c r="H92" s="67"/>
      <c r="I92" s="67"/>
      <c r="J92" s="68"/>
      <c r="K92" s="61"/>
      <c r="L92" s="61"/>
      <c r="M92" s="49">
        <v>40</v>
      </c>
      <c r="N92" s="49">
        <v>40</v>
      </c>
      <c r="O92" s="49">
        <v>40</v>
      </c>
      <c r="P92" s="49">
        <v>40</v>
      </c>
      <c r="Q92" s="49">
        <v>40</v>
      </c>
      <c r="R92" s="49">
        <v>40</v>
      </c>
      <c r="S92" s="49"/>
      <c r="T92" s="33"/>
    </row>
    <row r="93" spans="2:20" ht="22.5" x14ac:dyDescent="0.55000000000000004">
      <c r="B93" s="61"/>
      <c r="C93" s="66"/>
      <c r="D93" s="67"/>
      <c r="E93" s="68"/>
      <c r="F93" s="66"/>
      <c r="G93" s="67"/>
      <c r="H93" s="67"/>
      <c r="I93" s="67"/>
      <c r="J93" s="68"/>
      <c r="K93" s="61"/>
      <c r="L93" s="61"/>
      <c r="M93" s="45" t="s">
        <v>13</v>
      </c>
      <c r="N93" s="45" t="s">
        <v>14</v>
      </c>
      <c r="O93" s="45" t="s">
        <v>15</v>
      </c>
      <c r="P93" s="45" t="s">
        <v>16</v>
      </c>
      <c r="Q93" s="45" t="s">
        <v>17</v>
      </c>
      <c r="R93" s="45" t="s">
        <v>18</v>
      </c>
      <c r="S93" s="45" t="s">
        <v>19</v>
      </c>
      <c r="T93" s="45" t="s">
        <v>20</v>
      </c>
    </row>
    <row r="94" spans="2:20" ht="23" thickBot="1" x14ac:dyDescent="0.6">
      <c r="B94" s="119"/>
      <c r="C94" s="120"/>
      <c r="D94" s="121"/>
      <c r="E94" s="122"/>
      <c r="F94" s="120"/>
      <c r="G94" s="121"/>
      <c r="H94" s="121"/>
      <c r="I94" s="121"/>
      <c r="J94" s="122"/>
      <c r="K94" s="119"/>
      <c r="L94" s="119"/>
      <c r="M94" s="131">
        <v>40</v>
      </c>
      <c r="N94" s="131">
        <v>40</v>
      </c>
      <c r="O94" s="131">
        <v>40</v>
      </c>
      <c r="P94" s="131">
        <v>40</v>
      </c>
      <c r="Q94" s="131">
        <v>40</v>
      </c>
      <c r="R94" s="131">
        <v>40</v>
      </c>
      <c r="S94" s="131"/>
      <c r="T94" s="131"/>
    </row>
    <row r="95" spans="2:20" ht="22.5" x14ac:dyDescent="0.55000000000000004">
      <c r="B95" s="124" t="s">
        <v>186</v>
      </c>
      <c r="C95" s="63" t="s">
        <v>187</v>
      </c>
      <c r="D95" s="64"/>
      <c r="E95" s="65"/>
      <c r="F95" s="72" t="s">
        <v>188</v>
      </c>
      <c r="G95" s="64"/>
      <c r="H95" s="64"/>
      <c r="I95" s="64"/>
      <c r="J95" s="65"/>
      <c r="K95" s="124" t="s">
        <v>21</v>
      </c>
      <c r="L95" s="124" t="s">
        <v>22</v>
      </c>
      <c r="M95" s="125" t="s">
        <v>5</v>
      </c>
      <c r="N95" s="125" t="s">
        <v>6</v>
      </c>
      <c r="O95" s="125" t="s">
        <v>7</v>
      </c>
      <c r="P95" s="125" t="s">
        <v>8</v>
      </c>
      <c r="Q95" s="125" t="s">
        <v>9</v>
      </c>
      <c r="R95" s="125" t="s">
        <v>10</v>
      </c>
      <c r="S95" s="125" t="s">
        <v>11</v>
      </c>
      <c r="T95" s="126"/>
    </row>
    <row r="96" spans="2:20" ht="22.5" x14ac:dyDescent="0.55000000000000004">
      <c r="B96" s="61"/>
      <c r="C96" s="66"/>
      <c r="D96" s="67"/>
      <c r="E96" s="68"/>
      <c r="F96" s="66"/>
      <c r="G96" s="67"/>
      <c r="H96" s="67"/>
      <c r="I96" s="67"/>
      <c r="J96" s="68"/>
      <c r="K96" s="61"/>
      <c r="L96" s="61"/>
      <c r="M96" s="2">
        <f>ROUND(M84*M92/100,0)</f>
        <v>-460</v>
      </c>
      <c r="N96" s="2">
        <f t="shared" ref="N96:R98" si="14">ROUND(N84*N92/100,0)</f>
        <v>-346</v>
      </c>
      <c r="O96" s="2">
        <f t="shared" si="14"/>
        <v>-221</v>
      </c>
      <c r="P96" s="2">
        <f t="shared" si="14"/>
        <v>-84</v>
      </c>
      <c r="Q96" s="2">
        <f t="shared" si="14"/>
        <v>64</v>
      </c>
      <c r="R96" s="2">
        <f t="shared" si="14"/>
        <v>224</v>
      </c>
      <c r="S96" s="2">
        <f>SUM(M96:R96)</f>
        <v>-823</v>
      </c>
      <c r="T96" s="33"/>
    </row>
    <row r="97" spans="2:20" ht="22.5" x14ac:dyDescent="0.55000000000000004">
      <c r="B97" s="61"/>
      <c r="C97" s="66"/>
      <c r="D97" s="67"/>
      <c r="E97" s="68"/>
      <c r="F97" s="66"/>
      <c r="G97" s="67"/>
      <c r="H97" s="67"/>
      <c r="I97" s="67"/>
      <c r="J97" s="68"/>
      <c r="K97" s="61"/>
      <c r="L97" s="61"/>
      <c r="M97" s="45" t="s">
        <v>13</v>
      </c>
      <c r="N97" s="45" t="s">
        <v>14</v>
      </c>
      <c r="O97" s="45" t="s">
        <v>15</v>
      </c>
      <c r="P97" s="45" t="s">
        <v>16</v>
      </c>
      <c r="Q97" s="45" t="s">
        <v>17</v>
      </c>
      <c r="R97" s="45" t="s">
        <v>18</v>
      </c>
      <c r="S97" s="45" t="s">
        <v>19</v>
      </c>
      <c r="T97" s="45" t="s">
        <v>20</v>
      </c>
    </row>
    <row r="98" spans="2:20" ht="23" thickBot="1" x14ac:dyDescent="0.6">
      <c r="B98" s="119"/>
      <c r="C98" s="120"/>
      <c r="D98" s="121"/>
      <c r="E98" s="122"/>
      <c r="F98" s="120"/>
      <c r="G98" s="121"/>
      <c r="H98" s="121"/>
      <c r="I98" s="121"/>
      <c r="J98" s="122"/>
      <c r="K98" s="119"/>
      <c r="L98" s="119"/>
      <c r="M98" s="123">
        <f>ROUND(M86*M94/100,0)</f>
        <v>406</v>
      </c>
      <c r="N98" s="123">
        <f t="shared" si="14"/>
        <v>600</v>
      </c>
      <c r="O98" s="123">
        <f t="shared" si="14"/>
        <v>817</v>
      </c>
      <c r="P98" s="123">
        <f t="shared" si="14"/>
        <v>1056</v>
      </c>
      <c r="Q98" s="123">
        <f t="shared" si="14"/>
        <v>1318</v>
      </c>
      <c r="R98" s="123">
        <f t="shared" si="14"/>
        <v>1603</v>
      </c>
      <c r="S98" s="123">
        <f>SUM(M98:R98)</f>
        <v>5800</v>
      </c>
      <c r="T98" s="123">
        <f>S96+S98</f>
        <v>4977</v>
      </c>
    </row>
    <row r="99" spans="2:20" ht="22.5" x14ac:dyDescent="0.55000000000000004">
      <c r="B99" s="124" t="s">
        <v>189</v>
      </c>
      <c r="C99" s="63" t="s">
        <v>191</v>
      </c>
      <c r="D99" s="64"/>
      <c r="E99" s="65"/>
      <c r="F99" s="72" t="s">
        <v>192</v>
      </c>
      <c r="G99" s="64"/>
      <c r="H99" s="64"/>
      <c r="I99" s="64"/>
      <c r="J99" s="65"/>
      <c r="K99" s="124" t="s">
        <v>21</v>
      </c>
      <c r="L99" s="124" t="s">
        <v>22</v>
      </c>
      <c r="M99" s="125" t="s">
        <v>5</v>
      </c>
      <c r="N99" s="125" t="s">
        <v>6</v>
      </c>
      <c r="O99" s="125" t="s">
        <v>7</v>
      </c>
      <c r="P99" s="125" t="s">
        <v>8</v>
      </c>
      <c r="Q99" s="125" t="s">
        <v>9</v>
      </c>
      <c r="R99" s="125" t="s">
        <v>10</v>
      </c>
      <c r="S99" s="125" t="s">
        <v>11</v>
      </c>
      <c r="T99" s="126"/>
    </row>
    <row r="100" spans="2:20" ht="22.5" x14ac:dyDescent="0.55000000000000004">
      <c r="B100" s="61"/>
      <c r="C100" s="66"/>
      <c r="D100" s="67"/>
      <c r="E100" s="68"/>
      <c r="F100" s="66"/>
      <c r="G100" s="67"/>
      <c r="H100" s="67"/>
      <c r="I100" s="67"/>
      <c r="J100" s="68"/>
      <c r="K100" s="61"/>
      <c r="L100" s="61"/>
      <c r="M100" s="2">
        <f>M84-M96</f>
        <v>-690</v>
      </c>
      <c r="N100" s="2">
        <f t="shared" ref="N100:R102" si="15">N84-N96</f>
        <v>-519</v>
      </c>
      <c r="O100" s="2">
        <f t="shared" si="15"/>
        <v>-331</v>
      </c>
      <c r="P100" s="2">
        <f t="shared" si="15"/>
        <v>-126</v>
      </c>
      <c r="Q100" s="2">
        <f t="shared" si="15"/>
        <v>97</v>
      </c>
      <c r="R100" s="2">
        <f t="shared" si="15"/>
        <v>336</v>
      </c>
      <c r="S100" s="2">
        <f>SUM(M100:R100)</f>
        <v>-1233</v>
      </c>
      <c r="T100" s="33"/>
    </row>
    <row r="101" spans="2:20" ht="22.5" x14ac:dyDescent="0.55000000000000004">
      <c r="B101" s="61"/>
      <c r="C101" s="66"/>
      <c r="D101" s="67"/>
      <c r="E101" s="68"/>
      <c r="F101" s="66"/>
      <c r="G101" s="67"/>
      <c r="H101" s="67"/>
      <c r="I101" s="67"/>
      <c r="J101" s="68"/>
      <c r="K101" s="61"/>
      <c r="L101" s="61"/>
      <c r="M101" s="45" t="s">
        <v>13</v>
      </c>
      <c r="N101" s="45" t="s">
        <v>14</v>
      </c>
      <c r="O101" s="45" t="s">
        <v>15</v>
      </c>
      <c r="P101" s="45" t="s">
        <v>16</v>
      </c>
      <c r="Q101" s="45" t="s">
        <v>17</v>
      </c>
      <c r="R101" s="45" t="s">
        <v>18</v>
      </c>
      <c r="S101" s="45" t="s">
        <v>19</v>
      </c>
      <c r="T101" s="45" t="s">
        <v>20</v>
      </c>
    </row>
    <row r="102" spans="2:20" ht="23" thickBot="1" x14ac:dyDescent="0.6">
      <c r="B102" s="119"/>
      <c r="C102" s="120"/>
      <c r="D102" s="121"/>
      <c r="E102" s="122"/>
      <c r="F102" s="120"/>
      <c r="G102" s="121"/>
      <c r="H102" s="121"/>
      <c r="I102" s="121"/>
      <c r="J102" s="122"/>
      <c r="K102" s="119"/>
      <c r="L102" s="119"/>
      <c r="M102" s="123">
        <f>M86-M98</f>
        <v>610</v>
      </c>
      <c r="N102" s="123">
        <f t="shared" si="15"/>
        <v>900</v>
      </c>
      <c r="O102" s="123">
        <f t="shared" si="15"/>
        <v>1225</v>
      </c>
      <c r="P102" s="123">
        <f t="shared" si="15"/>
        <v>1584</v>
      </c>
      <c r="Q102" s="123">
        <f t="shared" si="15"/>
        <v>1978</v>
      </c>
      <c r="R102" s="123">
        <f t="shared" si="15"/>
        <v>2405</v>
      </c>
      <c r="S102" s="123">
        <f>SUM(M102:R102)</f>
        <v>8702</v>
      </c>
      <c r="T102" s="123">
        <f>S100+S102</f>
        <v>7469</v>
      </c>
    </row>
    <row r="103" spans="2:20" ht="22.5" x14ac:dyDescent="0.55000000000000004">
      <c r="B103" s="61" t="s">
        <v>190</v>
      </c>
      <c r="C103" s="66" t="s">
        <v>194</v>
      </c>
      <c r="D103" s="67"/>
      <c r="E103" s="68"/>
      <c r="F103" s="118" t="s">
        <v>193</v>
      </c>
      <c r="G103" s="67"/>
      <c r="H103" s="67"/>
      <c r="I103" s="67"/>
      <c r="J103" s="68"/>
      <c r="K103" s="61"/>
      <c r="L103" s="61" t="s">
        <v>75</v>
      </c>
      <c r="M103" s="51" t="s">
        <v>5</v>
      </c>
      <c r="N103" s="51" t="s">
        <v>6</v>
      </c>
      <c r="O103" s="51" t="s">
        <v>7</v>
      </c>
      <c r="P103" s="51" t="s">
        <v>8</v>
      </c>
      <c r="Q103" s="51" t="s">
        <v>9</v>
      </c>
      <c r="R103" s="51" t="s">
        <v>10</v>
      </c>
      <c r="S103" s="51" t="s">
        <v>11</v>
      </c>
      <c r="T103" s="33"/>
    </row>
    <row r="104" spans="2:20" ht="22.5" x14ac:dyDescent="0.55000000000000004">
      <c r="B104" s="61"/>
      <c r="C104" s="66"/>
      <c r="D104" s="67"/>
      <c r="E104" s="68"/>
      <c r="F104" s="66"/>
      <c r="G104" s="67"/>
      <c r="H104" s="67"/>
      <c r="I104" s="67"/>
      <c r="J104" s="68"/>
      <c r="K104" s="61"/>
      <c r="L104" s="61"/>
      <c r="M104" s="49">
        <f>ROUND(M100/M$24*100,1)</f>
        <v>-7.3</v>
      </c>
      <c r="N104" s="49">
        <f t="shared" ref="N104:S104" si="16">ROUND(N100/N$24*100,1)</f>
        <v>-5</v>
      </c>
      <c r="O104" s="49">
        <f t="shared" si="16"/>
        <v>-2.9</v>
      </c>
      <c r="P104" s="49">
        <f t="shared" si="16"/>
        <v>-1</v>
      </c>
      <c r="Q104" s="49">
        <f t="shared" si="16"/>
        <v>0.7</v>
      </c>
      <c r="R104" s="49">
        <f t="shared" si="16"/>
        <v>2.2000000000000002</v>
      </c>
      <c r="S104" s="49">
        <f t="shared" si="16"/>
        <v>-1.7</v>
      </c>
      <c r="T104" s="33"/>
    </row>
    <row r="105" spans="2:20" ht="22.5" x14ac:dyDescent="0.55000000000000004">
      <c r="B105" s="61"/>
      <c r="C105" s="66"/>
      <c r="D105" s="67"/>
      <c r="E105" s="68"/>
      <c r="F105" s="66"/>
      <c r="G105" s="67"/>
      <c r="H105" s="67"/>
      <c r="I105" s="67"/>
      <c r="J105" s="68"/>
      <c r="K105" s="61"/>
      <c r="L105" s="61"/>
      <c r="M105" s="45" t="s">
        <v>13</v>
      </c>
      <c r="N105" s="45" t="s">
        <v>14</v>
      </c>
      <c r="O105" s="45" t="s">
        <v>15</v>
      </c>
      <c r="P105" s="45" t="s">
        <v>16</v>
      </c>
      <c r="Q105" s="45" t="s">
        <v>17</v>
      </c>
      <c r="R105" s="45" t="s">
        <v>18</v>
      </c>
      <c r="S105" s="45" t="s">
        <v>19</v>
      </c>
      <c r="T105" s="45" t="s">
        <v>20</v>
      </c>
    </row>
    <row r="106" spans="2:20" ht="22.5" x14ac:dyDescent="0.55000000000000004">
      <c r="B106" s="62"/>
      <c r="C106" s="69"/>
      <c r="D106" s="70"/>
      <c r="E106" s="71"/>
      <c r="F106" s="69"/>
      <c r="G106" s="70"/>
      <c r="H106" s="70"/>
      <c r="I106" s="70"/>
      <c r="J106" s="71"/>
      <c r="K106" s="62"/>
      <c r="L106" s="62"/>
      <c r="M106" s="49">
        <f>ROUND(M102/M$26*100,1)</f>
        <v>3.6</v>
      </c>
      <c r="N106" s="49">
        <f t="shared" ref="N106:T106" si="17">ROUND(N102/N$26*100,1)</f>
        <v>4.9000000000000004</v>
      </c>
      <c r="O106" s="49">
        <f t="shared" si="17"/>
        <v>6.1</v>
      </c>
      <c r="P106" s="49">
        <f t="shared" si="17"/>
        <v>7.2</v>
      </c>
      <c r="Q106" s="49">
        <f t="shared" si="17"/>
        <v>8.1</v>
      </c>
      <c r="R106" s="49">
        <f t="shared" si="17"/>
        <v>9</v>
      </c>
      <c r="S106" s="49">
        <f t="shared" si="17"/>
        <v>6.8</v>
      </c>
      <c r="T106" s="49">
        <f t="shared" si="17"/>
        <v>3.7</v>
      </c>
    </row>
  </sheetData>
  <mergeCells count="127">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63:B66"/>
    <mergeCell ref="C63:E66"/>
    <mergeCell ref="F63:J66"/>
    <mergeCell ref="K63:K66"/>
    <mergeCell ref="L63:L66"/>
    <mergeCell ref="B67:B70"/>
    <mergeCell ref="C67:E70"/>
    <mergeCell ref="F67:J70"/>
    <mergeCell ref="K67:K70"/>
    <mergeCell ref="L67:L70"/>
    <mergeCell ref="B71:B74"/>
    <mergeCell ref="C71:E74"/>
    <mergeCell ref="F71:J74"/>
    <mergeCell ref="K71:K74"/>
    <mergeCell ref="L71:L74"/>
    <mergeCell ref="B27:B30"/>
    <mergeCell ref="C27:E30"/>
    <mergeCell ref="F27:J30"/>
    <mergeCell ref="K27:K30"/>
    <mergeCell ref="L27:L30"/>
    <mergeCell ref="B31:B34"/>
    <mergeCell ref="C31:E34"/>
    <mergeCell ref="F31:J34"/>
    <mergeCell ref="K31:K34"/>
    <mergeCell ref="L31:L34"/>
    <mergeCell ref="B75:B78"/>
    <mergeCell ref="C75:E78"/>
    <mergeCell ref="F75:J78"/>
    <mergeCell ref="K75:K78"/>
    <mergeCell ref="L75:L78"/>
    <mergeCell ref="B79:B82"/>
    <mergeCell ref="C79:E82"/>
    <mergeCell ref="F79:J82"/>
    <mergeCell ref="K79:K82"/>
    <mergeCell ref="L79:L82"/>
    <mergeCell ref="B83:B86"/>
    <mergeCell ref="C83:E86"/>
    <mergeCell ref="F83:J86"/>
    <mergeCell ref="K83:K86"/>
    <mergeCell ref="L83:L86"/>
    <mergeCell ref="B87:B90"/>
    <mergeCell ref="C87:E90"/>
    <mergeCell ref="F87:J90"/>
    <mergeCell ref="K87:K90"/>
    <mergeCell ref="L87:L90"/>
    <mergeCell ref="B91:B94"/>
    <mergeCell ref="C91:E94"/>
    <mergeCell ref="F91:J94"/>
    <mergeCell ref="K91:K94"/>
    <mergeCell ref="L91:L94"/>
    <mergeCell ref="B95:B98"/>
    <mergeCell ref="C95:E98"/>
    <mergeCell ref="F95:J98"/>
    <mergeCell ref="K95:K98"/>
    <mergeCell ref="L95:L98"/>
    <mergeCell ref="B99:B102"/>
    <mergeCell ref="C99:E102"/>
    <mergeCell ref="F99:J102"/>
    <mergeCell ref="K99:K102"/>
    <mergeCell ref="L99:L102"/>
    <mergeCell ref="B103:B106"/>
    <mergeCell ref="C103:E106"/>
    <mergeCell ref="F103:J106"/>
    <mergeCell ref="K103:K106"/>
    <mergeCell ref="L103:L106"/>
  </mergeCells>
  <phoneticPr fontId="1"/>
  <printOptions horizontalCentered="1"/>
  <pageMargins left="0" right="0" top="0" bottom="0.74803149606299213"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演習の趣旨と利用方法</vt:lpstr>
      <vt:lpstr>A_EXCEL予算実務→</vt:lpstr>
      <vt:lpstr>A①_営業部_入力</vt:lpstr>
      <vt:lpstr>A①_購買部_入力</vt:lpstr>
      <vt:lpstr>A①_管理部_入力</vt:lpstr>
      <vt:lpstr>A②_営業部_出力</vt:lpstr>
      <vt:lpstr>A②_購買部_出力</vt:lpstr>
      <vt:lpstr>A②_管理部_出力</vt:lpstr>
      <vt:lpstr>A②_全社_出力</vt:lpstr>
      <vt:lpstr>A①_営業部_入力!Print_Area</vt:lpstr>
      <vt:lpstr>A①_管理部_入力!Print_Area</vt:lpstr>
      <vt:lpstr>A①_購買部_入力!Print_Area</vt:lpstr>
      <vt:lpstr>A②_営業部_出力!Print_Area</vt:lpstr>
      <vt:lpstr>A②_管理部_出力!Print_Area</vt:lpstr>
      <vt:lpstr>A②_購買部_出力!Print_Area</vt:lpstr>
      <vt:lpstr>A②_全社_出力!Print_Area</vt:lpstr>
      <vt:lpstr>演習の趣旨と利用方法!Print_Area</vt:lpstr>
      <vt:lpstr>A①_営業部_入力!Print_Titles</vt:lpstr>
      <vt:lpstr>A①_購買部_入力!Print_Titles</vt:lpstr>
      <vt:lpstr>A②_全社_出力!Print_Titles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2021-12-15T07:54:47Z</cp:lastPrinted>
  <dcterms:created xsi:type="dcterms:W3CDTF">2021-09-20T04:00:10Z</dcterms:created>
  <dcterms:modified xsi:type="dcterms:W3CDTF">2021-12-15T09:19:22Z</dcterms:modified>
</cp:coreProperties>
</file>